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13_ncr:1_{034429A3-7443-4CAA-BE5C-B77995708F2A}" xr6:coauthVersionLast="36" xr6:coauthVersionMax="36" xr10:uidLastSave="{00000000-0000-0000-0000-000000000000}"/>
  <bookViews>
    <workbookView xWindow="0" yWindow="0" windowWidth="23040" windowHeight="8940" tabRatio="500" xr2:uid="{00000000-000D-0000-FFFF-FFFF00000000}"/>
  </bookViews>
  <sheets>
    <sheet name="Order summary" sheetId="1" r:id="rId1"/>
    <sheet name="PU holds" sheetId="2" r:id="rId2"/>
    <sheet name="PE holds" sheetId="3" r:id="rId3"/>
    <sheet name="Macros Fiberglass" sheetId="4" r:id="rId4"/>
  </sheets>
  <definedNames>
    <definedName name="_xlnm._FilterDatabase" localSheetId="1" hidden="1">'PU holds'!$A$1:$D$1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43" i="4" l="1"/>
  <c r="F43" i="4"/>
  <c r="E43" i="4"/>
  <c r="D43" i="4"/>
  <c r="F42" i="4"/>
  <c r="Q41" i="4"/>
  <c r="F41" i="4"/>
  <c r="P41" i="4" s="1"/>
  <c r="F40" i="4"/>
  <c r="Q39" i="4"/>
  <c r="F39" i="4"/>
  <c r="P39" i="4" s="1"/>
  <c r="F38" i="4"/>
  <c r="Q37" i="4"/>
  <c r="F37" i="4"/>
  <c r="P37" i="4" s="1"/>
  <c r="F36" i="4"/>
  <c r="Q35" i="4"/>
  <c r="F35" i="4"/>
  <c r="P35" i="4" s="1"/>
  <c r="F34" i="4"/>
  <c r="R33" i="4"/>
  <c r="Q33" i="4"/>
  <c r="O33" i="4"/>
  <c r="P33" i="4" s="1"/>
  <c r="F33" i="4"/>
  <c r="E33" i="4"/>
  <c r="D33" i="4"/>
  <c r="R32" i="4"/>
  <c r="Q32" i="4"/>
  <c r="P32" i="4"/>
  <c r="F32" i="4"/>
  <c r="R31" i="4"/>
  <c r="F31" i="4"/>
  <c r="Q31" i="4" s="1"/>
  <c r="R30" i="4"/>
  <c r="Q30" i="4"/>
  <c r="P30" i="4"/>
  <c r="F30" i="4"/>
  <c r="R29" i="4"/>
  <c r="F29" i="4"/>
  <c r="Q29" i="4" s="1"/>
  <c r="R28" i="4"/>
  <c r="Q28" i="4"/>
  <c r="P28" i="4"/>
  <c r="F28" i="4"/>
  <c r="R27" i="4"/>
  <c r="F27" i="4"/>
  <c r="Q27" i="4" s="1"/>
  <c r="R26" i="4"/>
  <c r="Q26" i="4"/>
  <c r="P26" i="4"/>
  <c r="F26" i="4"/>
  <c r="R25" i="4"/>
  <c r="F25" i="4"/>
  <c r="Q25" i="4" s="1"/>
  <c r="R24" i="4"/>
  <c r="Q24" i="4"/>
  <c r="P24" i="4"/>
  <c r="F24" i="4"/>
  <c r="R23" i="4"/>
  <c r="F23" i="4"/>
  <c r="Q23" i="4" s="1"/>
  <c r="R22" i="4"/>
  <c r="P22" i="4"/>
  <c r="O22" i="4"/>
  <c r="F22" i="4"/>
  <c r="Q22" i="4" s="1"/>
  <c r="E22" i="4"/>
  <c r="D22" i="4"/>
  <c r="F21" i="4"/>
  <c r="R20" i="4"/>
  <c r="Q20" i="4"/>
  <c r="F20" i="4"/>
  <c r="P20" i="4" s="1"/>
  <c r="F19" i="4"/>
  <c r="R18" i="4"/>
  <c r="Q18" i="4"/>
  <c r="F18" i="4"/>
  <c r="P18" i="4" s="1"/>
  <c r="F17" i="4"/>
  <c r="R16" i="4"/>
  <c r="Q16" i="4"/>
  <c r="F16" i="4"/>
  <c r="P16" i="4" s="1"/>
  <c r="F15" i="4"/>
  <c r="R14" i="4"/>
  <c r="Q14" i="4"/>
  <c r="F14" i="4"/>
  <c r="P14" i="4" s="1"/>
  <c r="F13" i="4"/>
  <c r="R12" i="4"/>
  <c r="Q12" i="4"/>
  <c r="F12" i="4"/>
  <c r="P12" i="4" s="1"/>
  <c r="Q11" i="4"/>
  <c r="O11" i="4"/>
  <c r="P11" i="4" s="1"/>
  <c r="F11" i="4"/>
  <c r="R11" i="4" s="1"/>
  <c r="E11" i="4"/>
  <c r="D11" i="4"/>
  <c r="P10" i="4"/>
  <c r="F10" i="4"/>
  <c r="R10" i="4" s="1"/>
  <c r="R9" i="4"/>
  <c r="Q9" i="4"/>
  <c r="P9" i="4"/>
  <c r="F9" i="4"/>
  <c r="P8" i="4"/>
  <c r="F8" i="4"/>
  <c r="R8" i="4" s="1"/>
  <c r="R7" i="4"/>
  <c r="Q7" i="4"/>
  <c r="P7" i="4"/>
  <c r="F7" i="4"/>
  <c r="P6" i="4"/>
  <c r="F6" i="4"/>
  <c r="R6" i="4" s="1"/>
  <c r="R5" i="4"/>
  <c r="Q5" i="4"/>
  <c r="P5" i="4"/>
  <c r="F5" i="4"/>
  <c r="P4" i="4"/>
  <c r="F4" i="4"/>
  <c r="R4" i="4" s="1"/>
  <c r="R3" i="4"/>
  <c r="Q3" i="4"/>
  <c r="P3" i="4"/>
  <c r="F3" i="4"/>
  <c r="P2" i="4"/>
  <c r="F2" i="4"/>
  <c r="R2" i="4" s="1"/>
  <c r="BM22" i="3"/>
  <c r="BK22" i="3"/>
  <c r="AS22" i="3"/>
  <c r="AQ22" i="3"/>
  <c r="AO22" i="3"/>
  <c r="S22" i="3"/>
  <c r="Q22" i="3"/>
  <c r="H22" i="3"/>
  <c r="AP22" i="3" s="1"/>
  <c r="BL21" i="3"/>
  <c r="BJ21" i="3"/>
  <c r="AS21" i="3"/>
  <c r="H21" i="3"/>
  <c r="BK20" i="3"/>
  <c r="BI20" i="3"/>
  <c r="AS20" i="3"/>
  <c r="AQ20" i="3"/>
  <c r="AO20" i="3"/>
  <c r="AM20" i="3"/>
  <c r="Q20" i="3"/>
  <c r="H20" i="3"/>
  <c r="AN20" i="3" s="1"/>
  <c r="BP19" i="3"/>
  <c r="BJ19" i="3"/>
  <c r="BH19" i="3"/>
  <c r="AS19" i="3"/>
  <c r="H19" i="3"/>
  <c r="BO18" i="3"/>
  <c r="BI18" i="3"/>
  <c r="BG18" i="3"/>
  <c r="AS18" i="3"/>
  <c r="AO18" i="3"/>
  <c r="AM18" i="3"/>
  <c r="S18" i="3"/>
  <c r="H18" i="3"/>
  <c r="BN18" i="3" s="1"/>
  <c r="BP17" i="3"/>
  <c r="BN17" i="3"/>
  <c r="BH17" i="3"/>
  <c r="BF17" i="3"/>
  <c r="AS17" i="3"/>
  <c r="AR17" i="3"/>
  <c r="AN17" i="3"/>
  <c r="AL17" i="3"/>
  <c r="R17" i="3"/>
  <c r="H17" i="3"/>
  <c r="BJ22" i="3" s="1"/>
  <c r="BO16" i="3"/>
  <c r="BM16" i="3"/>
  <c r="BK16" i="3"/>
  <c r="BG16" i="3"/>
  <c r="AS16" i="3"/>
  <c r="AQ16" i="3"/>
  <c r="AM16" i="3"/>
  <c r="S16" i="3"/>
  <c r="Q16" i="3"/>
  <c r="H16" i="3"/>
  <c r="BI21" i="3" s="1"/>
  <c r="BN15" i="3"/>
  <c r="BL15" i="3"/>
  <c r="BF15" i="3"/>
  <c r="AS15" i="3"/>
  <c r="AR15" i="3"/>
  <c r="AL15" i="3"/>
  <c r="R15" i="3"/>
  <c r="H15" i="3"/>
  <c r="BP20" i="3" s="1"/>
  <c r="BM14" i="3"/>
  <c r="BK14" i="3"/>
  <c r="BI14" i="3"/>
  <c r="AS14" i="3"/>
  <c r="AQ14" i="3"/>
  <c r="AO14" i="3"/>
  <c r="S14" i="3"/>
  <c r="Q14" i="3"/>
  <c r="H14" i="3"/>
  <c r="BO19" i="3" s="1"/>
  <c r="AS13" i="3"/>
  <c r="H13" i="3"/>
  <c r="BO12" i="3"/>
  <c r="BK12" i="3"/>
  <c r="BI12" i="3"/>
  <c r="BG12" i="3"/>
  <c r="AS12" i="3"/>
  <c r="AQ12" i="3"/>
  <c r="AO12" i="3"/>
  <c r="AM12" i="3"/>
  <c r="Q12" i="3"/>
  <c r="H12" i="3"/>
  <c r="BP12" i="3" s="1"/>
  <c r="AS11" i="3"/>
  <c r="H11" i="3"/>
  <c r="BO10" i="3"/>
  <c r="BM10" i="3"/>
  <c r="BI10" i="3"/>
  <c r="BG10" i="3"/>
  <c r="AS10" i="3"/>
  <c r="AO10" i="3"/>
  <c r="AM10" i="3"/>
  <c r="S10" i="3"/>
  <c r="H10" i="3"/>
  <c r="BN10" i="3" s="1"/>
  <c r="BP9" i="3"/>
  <c r="BN9" i="3"/>
  <c r="BL9" i="3"/>
  <c r="BI9" i="3"/>
  <c r="BH9" i="3"/>
  <c r="BF9" i="3"/>
  <c r="AS9" i="3"/>
  <c r="AR9" i="3"/>
  <c r="AO9" i="3"/>
  <c r="AN9" i="3"/>
  <c r="AL9" i="3"/>
  <c r="R9" i="3"/>
  <c r="H9" i="3"/>
  <c r="BM9" i="3" s="1"/>
  <c r="BP8" i="3"/>
  <c r="BO8" i="3"/>
  <c r="BM8" i="3"/>
  <c r="BK8" i="3"/>
  <c r="BH8" i="3"/>
  <c r="BG8" i="3"/>
  <c r="AS8" i="3"/>
  <c r="AQ8" i="3"/>
  <c r="AN8" i="3"/>
  <c r="AM8" i="3"/>
  <c r="S8" i="3"/>
  <c r="R8" i="3"/>
  <c r="Q8" i="3"/>
  <c r="H8" i="3"/>
  <c r="BL8" i="3" s="1"/>
  <c r="BN7" i="3"/>
  <c r="BL7" i="3"/>
  <c r="BF7" i="3"/>
  <c r="AS7" i="3"/>
  <c r="AR7" i="3"/>
  <c r="AL7" i="3"/>
  <c r="R7" i="3"/>
  <c r="H7" i="3"/>
  <c r="BK7" i="3" s="1"/>
  <c r="BN6" i="3"/>
  <c r="BM6" i="3"/>
  <c r="BK6" i="3"/>
  <c r="BI6" i="3"/>
  <c r="BF6" i="3"/>
  <c r="AS6" i="3"/>
  <c r="AQ6" i="3"/>
  <c r="AO6" i="3"/>
  <c r="AL6" i="3"/>
  <c r="S6" i="3"/>
  <c r="Q6" i="3"/>
  <c r="H6" i="3"/>
  <c r="BJ6" i="3" s="1"/>
  <c r="AS5" i="3"/>
  <c r="H5" i="3"/>
  <c r="BO4" i="3"/>
  <c r="BL4" i="3"/>
  <c r="BK4" i="3"/>
  <c r="BI4" i="3"/>
  <c r="BG4" i="3"/>
  <c r="AS4" i="3"/>
  <c r="AR4" i="3"/>
  <c r="AQ4" i="3"/>
  <c r="AO4" i="3"/>
  <c r="AM4" i="3"/>
  <c r="S4" i="3"/>
  <c r="R4" i="3"/>
  <c r="Q4" i="3"/>
  <c r="H4" i="3"/>
  <c r="BP4" i="3" s="1"/>
  <c r="BP3" i="3"/>
  <c r="BJ3" i="3"/>
  <c r="BH3" i="3"/>
  <c r="AS3" i="3"/>
  <c r="H3" i="3"/>
  <c r="BO2" i="3"/>
  <c r="BI2" i="3"/>
  <c r="BG2" i="3"/>
  <c r="AS2" i="3"/>
  <c r="AO2" i="3"/>
  <c r="AM2" i="3"/>
  <c r="S2" i="3"/>
  <c r="H2" i="3"/>
  <c r="BN2" i="3" s="1"/>
  <c r="BH87" i="2"/>
  <c r="BF87" i="2"/>
  <c r="AP87" i="2"/>
  <c r="AO87" i="2"/>
  <c r="AN87" i="2"/>
  <c r="AM87" i="2"/>
  <c r="AL87" i="2"/>
  <c r="AK87" i="2"/>
  <c r="AJ87" i="2"/>
  <c r="AI87" i="2"/>
  <c r="AH87" i="2"/>
  <c r="AG87" i="2"/>
  <c r="AF87" i="2"/>
  <c r="AE87" i="2"/>
  <c r="AD87" i="2"/>
  <c r="AC87" i="2"/>
  <c r="AB87" i="2"/>
  <c r="AA87" i="2"/>
  <c r="Z87" i="2"/>
  <c r="Y87" i="2"/>
  <c r="U87" i="2"/>
  <c r="H87" i="2"/>
  <c r="G87" i="2"/>
  <c r="F87" i="2"/>
  <c r="BR86" i="2"/>
  <c r="BP86" i="2"/>
  <c r="BJ86" i="2"/>
  <c r="BH86" i="2"/>
  <c r="AX86" i="2"/>
  <c r="AV86" i="2"/>
  <c r="AT86" i="2"/>
  <c r="V86" i="2"/>
  <c r="H86" i="2"/>
  <c r="BO86" i="2" s="1"/>
  <c r="AX85" i="2"/>
  <c r="H85" i="2"/>
  <c r="BU84" i="2"/>
  <c r="BO84" i="2"/>
  <c r="BN84" i="2"/>
  <c r="BM84" i="2"/>
  <c r="BG84" i="2"/>
  <c r="BF84" i="2"/>
  <c r="BE84" i="2"/>
  <c r="AX84" i="2"/>
  <c r="AS84" i="2"/>
  <c r="AR84" i="2"/>
  <c r="AQ84" i="2"/>
  <c r="X84" i="2"/>
  <c r="H84" i="2"/>
  <c r="BT84" i="2" s="1"/>
  <c r="BT83" i="2"/>
  <c r="BS83" i="2"/>
  <c r="BR83" i="2"/>
  <c r="BL83" i="2"/>
  <c r="BK83" i="2"/>
  <c r="BJ83" i="2"/>
  <c r="AX83" i="2"/>
  <c r="AW83" i="2"/>
  <c r="AV83" i="2"/>
  <c r="X83" i="2"/>
  <c r="W83" i="2"/>
  <c r="V83" i="2"/>
  <c r="H83" i="2"/>
  <c r="BQ83" i="2" s="1"/>
  <c r="BP82" i="2"/>
  <c r="BO82" i="2"/>
  <c r="BH82" i="2"/>
  <c r="BG82" i="2"/>
  <c r="AX82" i="2"/>
  <c r="AT82" i="2"/>
  <c r="AS82" i="2"/>
  <c r="H82" i="2"/>
  <c r="BN82" i="2" s="1"/>
  <c r="BU81" i="2"/>
  <c r="BT81" i="2"/>
  <c r="BS81" i="2"/>
  <c r="BN81" i="2"/>
  <c r="BM81" i="2"/>
  <c r="BL81" i="2"/>
  <c r="BK81" i="2"/>
  <c r="BH81" i="2"/>
  <c r="BF81" i="2"/>
  <c r="BE81" i="2"/>
  <c r="AX81" i="2"/>
  <c r="AW81" i="2"/>
  <c r="AT81" i="2"/>
  <c r="AR81" i="2"/>
  <c r="AQ81" i="2"/>
  <c r="X81" i="2"/>
  <c r="W81" i="2"/>
  <c r="H81" i="2"/>
  <c r="BR81" i="2" s="1"/>
  <c r="BQ80" i="2"/>
  <c r="BJ80" i="2"/>
  <c r="BI80" i="2"/>
  <c r="AX80" i="2"/>
  <c r="H80" i="2"/>
  <c r="BU79" i="2"/>
  <c r="BP79" i="2"/>
  <c r="BO79" i="2"/>
  <c r="BN79" i="2"/>
  <c r="BM79" i="2"/>
  <c r="BH79" i="2"/>
  <c r="BG79" i="2"/>
  <c r="BF79" i="2"/>
  <c r="BE79" i="2"/>
  <c r="AX79" i="2"/>
  <c r="AT79" i="2"/>
  <c r="AS79" i="2"/>
  <c r="AR79" i="2"/>
  <c r="AQ79" i="2"/>
  <c r="V79" i="2"/>
  <c r="H79" i="2"/>
  <c r="BT79" i="2" s="1"/>
  <c r="BU78" i="2"/>
  <c r="BT78" i="2"/>
  <c r="BS78" i="2"/>
  <c r="BR78" i="2"/>
  <c r="BP78" i="2"/>
  <c r="BO78" i="2"/>
  <c r="BN78" i="2"/>
  <c r="BM78" i="2"/>
  <c r="BL78" i="2"/>
  <c r="BK78" i="2"/>
  <c r="BJ78" i="2"/>
  <c r="BH78" i="2"/>
  <c r="BG78" i="2"/>
  <c r="BF78" i="2"/>
  <c r="BE78" i="2"/>
  <c r="AX78" i="2"/>
  <c r="AW78" i="2"/>
  <c r="AV78" i="2"/>
  <c r="AT78" i="2"/>
  <c r="AS78" i="2"/>
  <c r="AR78" i="2"/>
  <c r="AQ78" i="2"/>
  <c r="X78" i="2"/>
  <c r="W78" i="2"/>
  <c r="V78" i="2"/>
  <c r="H78" i="2"/>
  <c r="BQ78" i="2" s="1"/>
  <c r="BQ77" i="2"/>
  <c r="BP77" i="2"/>
  <c r="AX77" i="2"/>
  <c r="H77" i="2"/>
  <c r="BU76" i="2"/>
  <c r="BO76" i="2"/>
  <c r="BN76" i="2"/>
  <c r="BM76" i="2"/>
  <c r="BG76" i="2"/>
  <c r="BF76" i="2"/>
  <c r="BE76" i="2"/>
  <c r="AX76" i="2"/>
  <c r="AS76" i="2"/>
  <c r="AR76" i="2"/>
  <c r="AQ76" i="2"/>
  <c r="H76" i="2"/>
  <c r="BT76" i="2" s="1"/>
  <c r="BT75" i="2"/>
  <c r="BS75" i="2"/>
  <c r="BR75" i="2"/>
  <c r="BL75" i="2"/>
  <c r="BK75" i="2"/>
  <c r="BJ75" i="2"/>
  <c r="AV75" i="2"/>
  <c r="AU75" i="2"/>
  <c r="AT75" i="2"/>
  <c r="AP75" i="2"/>
  <c r="AW75" i="2" s="1"/>
  <c r="AO75" i="2"/>
  <c r="AN75" i="2"/>
  <c r="AM75" i="2"/>
  <c r="AL75" i="2"/>
  <c r="AS75" i="2" s="1"/>
  <c r="AK75" i="2"/>
  <c r="AR75" i="2" s="1"/>
  <c r="AJ75" i="2"/>
  <c r="AQ75" i="2" s="1"/>
  <c r="AI75" i="2"/>
  <c r="BU75" i="2" s="1"/>
  <c r="AH75" i="2"/>
  <c r="AG75" i="2"/>
  <c r="AF75" i="2"/>
  <c r="AE75" i="2"/>
  <c r="BQ75" i="2" s="1"/>
  <c r="AD75" i="2"/>
  <c r="BP75" i="2" s="1"/>
  <c r="AC75" i="2"/>
  <c r="BO75" i="2" s="1"/>
  <c r="AB75" i="2"/>
  <c r="BN75" i="2" s="1"/>
  <c r="AA75" i="2"/>
  <c r="BM75" i="2" s="1"/>
  <c r="Z75" i="2"/>
  <c r="Y75" i="2"/>
  <c r="X75" i="2"/>
  <c r="W75" i="2"/>
  <c r="V75" i="2"/>
  <c r="U75" i="2"/>
  <c r="H75" i="2"/>
  <c r="G75" i="2"/>
  <c r="F75" i="2"/>
  <c r="BT74" i="2"/>
  <c r="BS74" i="2"/>
  <c r="BR74" i="2"/>
  <c r="BL74" i="2"/>
  <c r="BK74" i="2"/>
  <c r="BJ74" i="2"/>
  <c r="AX74" i="2"/>
  <c r="AW74" i="2"/>
  <c r="AV74" i="2"/>
  <c r="X74" i="2"/>
  <c r="W74" i="2"/>
  <c r="V74" i="2"/>
  <c r="H74" i="2"/>
  <c r="BQ74" i="2" s="1"/>
  <c r="BI73" i="2"/>
  <c r="BH73" i="2"/>
  <c r="AX73" i="2"/>
  <c r="H73" i="2"/>
  <c r="BU72" i="2"/>
  <c r="BT72" i="2"/>
  <c r="BN72" i="2"/>
  <c r="BM72" i="2"/>
  <c r="BL72" i="2"/>
  <c r="BF72" i="2"/>
  <c r="BE72" i="2"/>
  <c r="AX72" i="2"/>
  <c r="AR72" i="2"/>
  <c r="AQ72" i="2"/>
  <c r="X72" i="2"/>
  <c r="H72" i="2"/>
  <c r="BS72" i="2" s="1"/>
  <c r="BI71" i="2"/>
  <c r="AX71" i="2"/>
  <c r="H71" i="2"/>
  <c r="BP70" i="2"/>
  <c r="BO70" i="2"/>
  <c r="BN70" i="2"/>
  <c r="BH70" i="2"/>
  <c r="BG70" i="2"/>
  <c r="BF70" i="2"/>
  <c r="AX70" i="2"/>
  <c r="AT70" i="2"/>
  <c r="AS70" i="2"/>
  <c r="AR70" i="2"/>
  <c r="H70" i="2"/>
  <c r="BU70" i="2" s="1"/>
  <c r="BU69" i="2"/>
  <c r="BT69" i="2"/>
  <c r="BS69" i="2"/>
  <c r="BM69" i="2"/>
  <c r="BL69" i="2"/>
  <c r="BK69" i="2"/>
  <c r="BE69" i="2"/>
  <c r="AX69" i="2"/>
  <c r="AW69" i="2"/>
  <c r="AQ69" i="2"/>
  <c r="X69" i="2"/>
  <c r="W69" i="2"/>
  <c r="H69" i="2"/>
  <c r="BR69" i="2" s="1"/>
  <c r="BR68" i="2"/>
  <c r="BQ68" i="2"/>
  <c r="BP68" i="2"/>
  <c r="BI68" i="2"/>
  <c r="BH68" i="2"/>
  <c r="AX68" i="2"/>
  <c r="AV68" i="2"/>
  <c r="AU68" i="2"/>
  <c r="H68" i="2"/>
  <c r="BU67" i="2"/>
  <c r="BO67" i="2"/>
  <c r="BN67" i="2"/>
  <c r="BM67" i="2"/>
  <c r="BG67" i="2"/>
  <c r="BF67" i="2"/>
  <c r="BE67" i="2"/>
  <c r="AX67" i="2"/>
  <c r="AS67" i="2"/>
  <c r="AR67" i="2"/>
  <c r="AQ67" i="2"/>
  <c r="H67" i="2"/>
  <c r="BO68" i="2" s="1"/>
  <c r="BT66" i="2"/>
  <c r="BS66" i="2"/>
  <c r="BR66" i="2"/>
  <c r="BL66" i="2"/>
  <c r="BK66" i="2"/>
  <c r="BJ66" i="2"/>
  <c r="AX66" i="2"/>
  <c r="AW66" i="2"/>
  <c r="AV66" i="2"/>
  <c r="X66" i="2"/>
  <c r="W66" i="2"/>
  <c r="V66" i="2"/>
  <c r="H66" i="2"/>
  <c r="BQ66" i="2" s="1"/>
  <c r="BI65" i="2"/>
  <c r="AX65" i="2"/>
  <c r="H65" i="2"/>
  <c r="BU64" i="2"/>
  <c r="BT64" i="2"/>
  <c r="BN64" i="2"/>
  <c r="BM64" i="2"/>
  <c r="BL64" i="2"/>
  <c r="BF64" i="2"/>
  <c r="BE64" i="2"/>
  <c r="AX64" i="2"/>
  <c r="AR64" i="2"/>
  <c r="AQ64" i="2"/>
  <c r="X64" i="2"/>
  <c r="H64" i="2"/>
  <c r="BS64" i="2" s="1"/>
  <c r="AX63" i="2"/>
  <c r="H63" i="2"/>
  <c r="BO62" i="2"/>
  <c r="BN62" i="2"/>
  <c r="BG62" i="2"/>
  <c r="BF62" i="2"/>
  <c r="AX62" i="2"/>
  <c r="AS62" i="2"/>
  <c r="AR62" i="2"/>
  <c r="H62" i="2"/>
  <c r="BU62" i="2" s="1"/>
  <c r="BU61" i="2"/>
  <c r="BT61" i="2"/>
  <c r="BS61" i="2"/>
  <c r="BO61" i="2"/>
  <c r="BN61" i="2"/>
  <c r="BM61" i="2"/>
  <c r="BL61" i="2"/>
  <c r="BK61" i="2"/>
  <c r="BG61" i="2"/>
  <c r="BF61" i="2"/>
  <c r="BE61" i="2"/>
  <c r="AX61" i="2"/>
  <c r="AW61" i="2"/>
  <c r="AS61" i="2"/>
  <c r="AR61" i="2"/>
  <c r="AQ61" i="2"/>
  <c r="X61" i="2"/>
  <c r="W61" i="2"/>
  <c r="H61" i="2"/>
  <c r="BR61" i="2" s="1"/>
  <c r="BP60" i="2"/>
  <c r="BH60" i="2"/>
  <c r="AX60" i="2"/>
  <c r="AT60" i="2"/>
  <c r="H60" i="2"/>
  <c r="BO60" i="2" s="1"/>
  <c r="BU59" i="2"/>
  <c r="BP59" i="2"/>
  <c r="BO59" i="2"/>
  <c r="BN59" i="2"/>
  <c r="BM59" i="2"/>
  <c r="BH59" i="2"/>
  <c r="BG59" i="2"/>
  <c r="BF59" i="2"/>
  <c r="BE59" i="2"/>
  <c r="AX59" i="2"/>
  <c r="AT59" i="2"/>
  <c r="AS59" i="2"/>
  <c r="AR59" i="2"/>
  <c r="AQ59" i="2"/>
  <c r="H59" i="2"/>
  <c r="BT59" i="2" s="1"/>
  <c r="BU58" i="2"/>
  <c r="BT58" i="2"/>
  <c r="BS58" i="2"/>
  <c r="BR58" i="2"/>
  <c r="BM58" i="2"/>
  <c r="BL58" i="2"/>
  <c r="BK58" i="2"/>
  <c r="BJ58" i="2"/>
  <c r="BE58" i="2"/>
  <c r="AX58" i="2"/>
  <c r="AW58" i="2"/>
  <c r="AV58" i="2"/>
  <c r="AQ58" i="2"/>
  <c r="X58" i="2"/>
  <c r="W58" i="2"/>
  <c r="V58" i="2"/>
  <c r="H58" i="2"/>
  <c r="BQ58" i="2" s="1"/>
  <c r="BH57" i="2"/>
  <c r="BG57" i="2"/>
  <c r="BD57" i="2"/>
  <c r="BD75" i="2" s="1"/>
  <c r="BC57" i="2"/>
  <c r="BC75" i="2" s="1"/>
  <c r="BI75" i="2" s="1"/>
  <c r="BB57" i="2"/>
  <c r="BB75" i="2" s="1"/>
  <c r="BH75" i="2" s="1"/>
  <c r="BA57" i="2"/>
  <c r="BA75" i="2" s="1"/>
  <c r="BG75" i="2" s="1"/>
  <c r="AZ57" i="2"/>
  <c r="AZ75" i="2" s="1"/>
  <c r="BF75" i="2" s="1"/>
  <c r="AY57" i="2"/>
  <c r="AR57" i="2"/>
  <c r="AQ57" i="2"/>
  <c r="AJ57" i="2"/>
  <c r="AX57" i="2" s="1"/>
  <c r="AI57" i="2"/>
  <c r="BU57" i="2" s="1"/>
  <c r="AH57" i="2"/>
  <c r="BT57" i="2" s="1"/>
  <c r="AG57" i="2"/>
  <c r="BS57" i="2" s="1"/>
  <c r="AF57" i="2"/>
  <c r="BR57" i="2" s="1"/>
  <c r="AE57" i="2"/>
  <c r="BQ57" i="2" s="1"/>
  <c r="AD57" i="2"/>
  <c r="BP57" i="2" s="1"/>
  <c r="AC57" i="2"/>
  <c r="BO57" i="2" s="1"/>
  <c r="AB57" i="2"/>
  <c r="BN57" i="2" s="1"/>
  <c r="AA57" i="2"/>
  <c r="BM57" i="2" s="1"/>
  <c r="Z57" i="2"/>
  <c r="BL57" i="2" s="1"/>
  <c r="Y57" i="2"/>
  <c r="BK57" i="2" s="1"/>
  <c r="X57" i="2"/>
  <c r="W57" i="2"/>
  <c r="U57" i="2"/>
  <c r="V57" i="2" s="1"/>
  <c r="H57" i="2"/>
  <c r="G57" i="2"/>
  <c r="F57" i="2"/>
  <c r="AX56" i="2"/>
  <c r="AU56" i="2"/>
  <c r="H56" i="2"/>
  <c r="BO55" i="2"/>
  <c r="BN55" i="2"/>
  <c r="BG55" i="2"/>
  <c r="BF55" i="2"/>
  <c r="AX55" i="2"/>
  <c r="AS55" i="2"/>
  <c r="AR55" i="2"/>
  <c r="H55" i="2"/>
  <c r="BU55" i="2" s="1"/>
  <c r="BU54" i="2"/>
  <c r="BT54" i="2"/>
  <c r="BS54" i="2"/>
  <c r="BN54" i="2"/>
  <c r="BM54" i="2"/>
  <c r="BL54" i="2"/>
  <c r="BK54" i="2"/>
  <c r="BF54" i="2"/>
  <c r="BE54" i="2"/>
  <c r="AX54" i="2"/>
  <c r="AW54" i="2"/>
  <c r="AR54" i="2"/>
  <c r="AQ54" i="2"/>
  <c r="X54" i="2"/>
  <c r="W54" i="2"/>
  <c r="H54" i="2"/>
  <c r="BR54" i="2" s="1"/>
  <c r="BP53" i="2"/>
  <c r="BH53" i="2"/>
  <c r="AX53" i="2"/>
  <c r="AT53" i="2"/>
  <c r="H53" i="2"/>
  <c r="BO53" i="2" s="1"/>
  <c r="BU52" i="2"/>
  <c r="BP52" i="2"/>
  <c r="BO52" i="2"/>
  <c r="BN52" i="2"/>
  <c r="BM52" i="2"/>
  <c r="BH52" i="2"/>
  <c r="BG52" i="2"/>
  <c r="BF52" i="2"/>
  <c r="BE52" i="2"/>
  <c r="AX52" i="2"/>
  <c r="AT52" i="2"/>
  <c r="AS52" i="2"/>
  <c r="AR52" i="2"/>
  <c r="AQ52" i="2"/>
  <c r="H52" i="2"/>
  <c r="BT52" i="2" s="1"/>
  <c r="BS51" i="2"/>
  <c r="BR51" i="2"/>
  <c r="BL51" i="2"/>
  <c r="BK51" i="2"/>
  <c r="BJ51" i="2"/>
  <c r="BE51" i="2"/>
  <c r="AX51" i="2"/>
  <c r="AW51" i="2"/>
  <c r="AV51" i="2"/>
  <c r="AQ51" i="2"/>
  <c r="X51" i="2"/>
  <c r="W51" i="2"/>
  <c r="V51" i="2"/>
  <c r="H51" i="2"/>
  <c r="BQ51" i="2" s="1"/>
  <c r="BP50" i="2"/>
  <c r="BO50" i="2"/>
  <c r="BH50" i="2"/>
  <c r="BG50" i="2"/>
  <c r="AX50" i="2"/>
  <c r="AT50" i="2"/>
  <c r="AS50" i="2"/>
  <c r="H50" i="2"/>
  <c r="BN50" i="2" s="1"/>
  <c r="BU49" i="2"/>
  <c r="BT49" i="2"/>
  <c r="BM49" i="2"/>
  <c r="BL49" i="2"/>
  <c r="BF49" i="2"/>
  <c r="BE49" i="2"/>
  <c r="AX49" i="2"/>
  <c r="AS49" i="2"/>
  <c r="AR49" i="2"/>
  <c r="AQ49" i="2"/>
  <c r="X49" i="2"/>
  <c r="H49" i="2"/>
  <c r="BS49" i="2" s="1"/>
  <c r="AX48" i="2"/>
  <c r="AU48" i="2"/>
  <c r="H48" i="2"/>
  <c r="BQ48" i="2" s="1"/>
  <c r="BO47" i="2"/>
  <c r="BN47" i="2"/>
  <c r="BG47" i="2"/>
  <c r="BF47" i="2"/>
  <c r="AX47" i="2"/>
  <c r="AS47" i="2"/>
  <c r="AR47" i="2"/>
  <c r="H47" i="2"/>
  <c r="BU47" i="2" s="1"/>
  <c r="BT46" i="2"/>
  <c r="BS46" i="2"/>
  <c r="BL46" i="2"/>
  <c r="BK46" i="2"/>
  <c r="BD46" i="2"/>
  <c r="BJ46" i="2" s="1"/>
  <c r="BC46" i="2"/>
  <c r="BI46" i="2" s="1"/>
  <c r="BB46" i="2"/>
  <c r="BH46" i="2" s="1"/>
  <c r="BA46" i="2"/>
  <c r="BG46" i="2" s="1"/>
  <c r="AZ46" i="2"/>
  <c r="BF46" i="2" s="1"/>
  <c r="AY46" i="2"/>
  <c r="BE46" i="2" s="1"/>
  <c r="AV46" i="2"/>
  <c r="AP46" i="2"/>
  <c r="AW46" i="2" s="1"/>
  <c r="AO46" i="2"/>
  <c r="AN46" i="2"/>
  <c r="AU46" i="2" s="1"/>
  <c r="AM46" i="2"/>
  <c r="AT46" i="2" s="1"/>
  <c r="AL46" i="2"/>
  <c r="AS46" i="2" s="1"/>
  <c r="AK46" i="2"/>
  <c r="AR46" i="2" s="1"/>
  <c r="AJ46" i="2"/>
  <c r="AQ46" i="2" s="1"/>
  <c r="AI46" i="2"/>
  <c r="BU46" i="2" s="1"/>
  <c r="AH46" i="2"/>
  <c r="AG46" i="2"/>
  <c r="AF46" i="2"/>
  <c r="BR46" i="2" s="1"/>
  <c r="AE46" i="2"/>
  <c r="BQ46" i="2" s="1"/>
  <c r="AD46" i="2"/>
  <c r="BP46" i="2" s="1"/>
  <c r="AC46" i="2"/>
  <c r="BO46" i="2" s="1"/>
  <c r="AB46" i="2"/>
  <c r="BN46" i="2" s="1"/>
  <c r="AA46" i="2"/>
  <c r="BM46" i="2" s="1"/>
  <c r="Z46" i="2"/>
  <c r="Y46" i="2"/>
  <c r="X46" i="2"/>
  <c r="W46" i="2"/>
  <c r="U46" i="2"/>
  <c r="H46" i="2"/>
  <c r="V46" i="2" s="1"/>
  <c r="G46" i="2"/>
  <c r="F46" i="2"/>
  <c r="W45" i="2"/>
  <c r="V45" i="2"/>
  <c r="H45" i="2"/>
  <c r="X45" i="2" s="1"/>
  <c r="H44" i="2"/>
  <c r="X44" i="2" s="1"/>
  <c r="W43" i="2"/>
  <c r="V43" i="2"/>
  <c r="H43" i="2"/>
  <c r="X43" i="2" s="1"/>
  <c r="H42" i="2"/>
  <c r="X42" i="2" s="1"/>
  <c r="AX41" i="2"/>
  <c r="AW41" i="2"/>
  <c r="AV41" i="2"/>
  <c r="W41" i="2"/>
  <c r="V41" i="2"/>
  <c r="H41" i="2"/>
  <c r="AU41" i="2" s="1"/>
  <c r="BP40" i="2"/>
  <c r="BO40" i="2"/>
  <c r="BH40" i="2"/>
  <c r="BG40" i="2"/>
  <c r="AX40" i="2"/>
  <c r="AT40" i="2"/>
  <c r="AS40" i="2"/>
  <c r="H40" i="2"/>
  <c r="BN40" i="2" s="1"/>
  <c r="BU39" i="2"/>
  <c r="BT39" i="2"/>
  <c r="BM39" i="2"/>
  <c r="BL39" i="2"/>
  <c r="BE39" i="2"/>
  <c r="AX39" i="2"/>
  <c r="AQ39" i="2"/>
  <c r="X39" i="2"/>
  <c r="H39" i="2"/>
  <c r="BS39" i="2" s="1"/>
  <c r="BJ38" i="2"/>
  <c r="BI38" i="2"/>
  <c r="AX38" i="2"/>
  <c r="H38" i="2"/>
  <c r="BQ38" i="2" s="1"/>
  <c r="BO37" i="2"/>
  <c r="BN37" i="2"/>
  <c r="BG37" i="2"/>
  <c r="BF37" i="2"/>
  <c r="AX37" i="2"/>
  <c r="AS37" i="2"/>
  <c r="AR37" i="2"/>
  <c r="H37" i="2"/>
  <c r="BU37" i="2" s="1"/>
  <c r="BT36" i="2"/>
  <c r="BS36" i="2"/>
  <c r="BL36" i="2"/>
  <c r="BK36" i="2"/>
  <c r="BJ36" i="2"/>
  <c r="BH36" i="2"/>
  <c r="BG36" i="2"/>
  <c r="BF36" i="2"/>
  <c r="BE36" i="2"/>
  <c r="AX36" i="2"/>
  <c r="AW36" i="2"/>
  <c r="AV36" i="2"/>
  <c r="AT36" i="2"/>
  <c r="AS36" i="2"/>
  <c r="AR36" i="2"/>
  <c r="AQ36" i="2"/>
  <c r="X36" i="2"/>
  <c r="W36" i="2"/>
  <c r="V36" i="2"/>
  <c r="H36" i="2"/>
  <c r="BQ35" i="2"/>
  <c r="BI35" i="2"/>
  <c r="AX35" i="2"/>
  <c r="AU35" i="2"/>
  <c r="H35" i="2"/>
  <c r="BO34" i="2"/>
  <c r="BN34" i="2"/>
  <c r="BG34" i="2"/>
  <c r="BF34" i="2"/>
  <c r="AX34" i="2"/>
  <c r="AV34" i="2"/>
  <c r="AS34" i="2"/>
  <c r="AR34" i="2"/>
  <c r="V34" i="2"/>
  <c r="H34" i="2"/>
  <c r="BU34" i="2" s="1"/>
  <c r="BT33" i="2"/>
  <c r="BS33" i="2"/>
  <c r="BO33" i="2"/>
  <c r="BL33" i="2"/>
  <c r="BK33" i="2"/>
  <c r="BG33" i="2"/>
  <c r="AX33" i="2"/>
  <c r="AW33" i="2"/>
  <c r="AS33" i="2"/>
  <c r="X33" i="2"/>
  <c r="W33" i="2"/>
  <c r="V33" i="2"/>
  <c r="H33" i="2"/>
  <c r="BR33" i="2" s="1"/>
  <c r="BP32" i="2"/>
  <c r="BH32" i="2"/>
  <c r="AX32" i="2"/>
  <c r="AT32" i="2"/>
  <c r="H32" i="2"/>
  <c r="BO32" i="2" s="1"/>
  <c r="BU31" i="2"/>
  <c r="BN31" i="2"/>
  <c r="BM31" i="2"/>
  <c r="BF31" i="2"/>
  <c r="BE31" i="2"/>
  <c r="AX31" i="2"/>
  <c r="AR31" i="2"/>
  <c r="AQ31" i="2"/>
  <c r="H31" i="2"/>
  <c r="BT31" i="2" s="1"/>
  <c r="BS30" i="2"/>
  <c r="BR30" i="2"/>
  <c r="BN30" i="2"/>
  <c r="BK30" i="2"/>
  <c r="BJ30" i="2"/>
  <c r="BF30" i="2"/>
  <c r="AX30" i="2"/>
  <c r="AW30" i="2"/>
  <c r="AV30" i="2"/>
  <c r="AR30" i="2"/>
  <c r="W30" i="2"/>
  <c r="V30" i="2"/>
  <c r="H30" i="2"/>
  <c r="BQ30" i="2" s="1"/>
  <c r="BS29" i="2"/>
  <c r="BP29" i="2"/>
  <c r="BO29" i="2"/>
  <c r="BK29" i="2"/>
  <c r="BH29" i="2"/>
  <c r="BG29" i="2"/>
  <c r="AX29" i="2"/>
  <c r="AW29" i="2"/>
  <c r="AT29" i="2"/>
  <c r="AS29" i="2"/>
  <c r="W29" i="2"/>
  <c r="H29" i="2"/>
  <c r="BN29" i="2" s="1"/>
  <c r="BU28" i="2"/>
  <c r="BT28" i="2"/>
  <c r="BM28" i="2"/>
  <c r="BL28" i="2"/>
  <c r="BH28" i="2"/>
  <c r="BE28" i="2"/>
  <c r="AX28" i="2"/>
  <c r="AT28" i="2"/>
  <c r="AQ28" i="2"/>
  <c r="X28" i="2"/>
  <c r="H28" i="2"/>
  <c r="BS28" i="2" s="1"/>
  <c r="AX27" i="2"/>
  <c r="H27" i="2"/>
  <c r="BO26" i="2"/>
  <c r="BN26" i="2"/>
  <c r="BG26" i="2"/>
  <c r="BF26" i="2"/>
  <c r="AX26" i="2"/>
  <c r="AS26" i="2"/>
  <c r="AR26" i="2"/>
  <c r="V26" i="2"/>
  <c r="H26" i="2"/>
  <c r="BU26" i="2" s="1"/>
  <c r="BS25" i="2"/>
  <c r="BD25" i="2"/>
  <c r="BJ25" i="2" s="1"/>
  <c r="BC25" i="2"/>
  <c r="BI25" i="2" s="1"/>
  <c r="BB25" i="2"/>
  <c r="BH25" i="2" s="1"/>
  <c r="BA25" i="2"/>
  <c r="BG25" i="2" s="1"/>
  <c r="AZ25" i="2"/>
  <c r="BF25" i="2" s="1"/>
  <c r="AY25" i="2"/>
  <c r="BE25" i="2" s="1"/>
  <c r="AU25" i="2"/>
  <c r="AP25" i="2"/>
  <c r="AW25" i="2" s="1"/>
  <c r="AO25" i="2"/>
  <c r="AN25" i="2"/>
  <c r="AM25" i="2"/>
  <c r="AT25" i="2" s="1"/>
  <c r="AL25" i="2"/>
  <c r="AS25" i="2" s="1"/>
  <c r="AK25" i="2"/>
  <c r="AR25" i="2" s="1"/>
  <c r="AJ25" i="2"/>
  <c r="AQ25" i="2" s="1"/>
  <c r="AI25" i="2"/>
  <c r="BU25" i="2" s="1"/>
  <c r="AH25" i="2"/>
  <c r="BT25" i="2" s="1"/>
  <c r="AG25" i="2"/>
  <c r="AF25" i="2"/>
  <c r="BR25" i="2" s="1"/>
  <c r="AE25" i="2"/>
  <c r="BQ25" i="2" s="1"/>
  <c r="AD25" i="2"/>
  <c r="BP25" i="2" s="1"/>
  <c r="AC25" i="2"/>
  <c r="BO25" i="2" s="1"/>
  <c r="AB25" i="2"/>
  <c r="BN25" i="2" s="1"/>
  <c r="AA25" i="2"/>
  <c r="BM25" i="2" s="1"/>
  <c r="Z25" i="2"/>
  <c r="BL25" i="2" s="1"/>
  <c r="X25" i="2"/>
  <c r="W25" i="2"/>
  <c r="U25" i="2"/>
  <c r="H25" i="2"/>
  <c r="V25" i="2" s="1"/>
  <c r="G25" i="2"/>
  <c r="F25" i="2"/>
  <c r="BS24" i="2"/>
  <c r="BK24" i="2"/>
  <c r="AX24" i="2"/>
  <c r="AW24" i="2"/>
  <c r="W24" i="2"/>
  <c r="H24" i="2"/>
  <c r="BR24" i="2" s="1"/>
  <c r="BP23" i="2"/>
  <c r="BH23" i="2"/>
  <c r="AX23" i="2"/>
  <c r="AT23" i="2"/>
  <c r="H23" i="2"/>
  <c r="BO23" i="2" s="1"/>
  <c r="BU22" i="2"/>
  <c r="BM22" i="2"/>
  <c r="BE22" i="2"/>
  <c r="AX22" i="2"/>
  <c r="AQ22" i="2"/>
  <c r="H22" i="2"/>
  <c r="BT22" i="2" s="1"/>
  <c r="BR21" i="2"/>
  <c r="BJ21" i="2"/>
  <c r="AX21" i="2"/>
  <c r="AV21" i="2"/>
  <c r="V21" i="2"/>
  <c r="H21" i="2"/>
  <c r="BQ21" i="2" s="1"/>
  <c r="BO20" i="2"/>
  <c r="BG20" i="2"/>
  <c r="AX20" i="2"/>
  <c r="AS20" i="2"/>
  <c r="H20" i="2"/>
  <c r="BN20" i="2" s="1"/>
  <c r="BT19" i="2"/>
  <c r="BL19" i="2"/>
  <c r="AX19" i="2"/>
  <c r="X19" i="2"/>
  <c r="H19" i="2"/>
  <c r="BS19" i="2" s="1"/>
  <c r="AX18" i="2"/>
  <c r="AU18" i="2"/>
  <c r="H18" i="2"/>
  <c r="BN17" i="2"/>
  <c r="BF17" i="2"/>
  <c r="BD17" i="2"/>
  <c r="BJ17" i="2" s="1"/>
  <c r="BC17" i="2"/>
  <c r="BI17" i="2" s="1"/>
  <c r="BB17" i="2"/>
  <c r="BH17" i="2" s="1"/>
  <c r="BA17" i="2"/>
  <c r="BG17" i="2" s="1"/>
  <c r="AZ17" i="2"/>
  <c r="AY17" i="2"/>
  <c r="BE17" i="2" s="1"/>
  <c r="AP17" i="2"/>
  <c r="AW17" i="2" s="1"/>
  <c r="AO17" i="2"/>
  <c r="AV17" i="2" s="1"/>
  <c r="AN17" i="2"/>
  <c r="AU17" i="2" s="1"/>
  <c r="AM17" i="2"/>
  <c r="AT17" i="2" s="1"/>
  <c r="AL17" i="2"/>
  <c r="AS17" i="2" s="1"/>
  <c r="AK17" i="2"/>
  <c r="AR17" i="2" s="1"/>
  <c r="AJ17" i="2"/>
  <c r="AQ17" i="2" s="1"/>
  <c r="AI17" i="2"/>
  <c r="BU17" i="2" s="1"/>
  <c r="AH17" i="2"/>
  <c r="BT17" i="2" s="1"/>
  <c r="AG17" i="2"/>
  <c r="BS17" i="2" s="1"/>
  <c r="AF17" i="2"/>
  <c r="BR17" i="2" s="1"/>
  <c r="AE17" i="2"/>
  <c r="BQ17" i="2" s="1"/>
  <c r="AD17" i="2"/>
  <c r="BP17" i="2" s="1"/>
  <c r="AC17" i="2"/>
  <c r="BO17" i="2" s="1"/>
  <c r="AB17" i="2"/>
  <c r="AA17" i="2"/>
  <c r="BM17" i="2" s="1"/>
  <c r="Z17" i="2"/>
  <c r="BL17" i="2" s="1"/>
  <c r="Y17" i="2"/>
  <c r="BK17" i="2" s="1"/>
  <c r="U17" i="2"/>
  <c r="H17" i="2"/>
  <c r="W17" i="2" s="1"/>
  <c r="G17" i="2"/>
  <c r="F17" i="2"/>
  <c r="X17" i="2" s="1"/>
  <c r="BN16" i="2"/>
  <c r="BF16" i="2"/>
  <c r="AX16" i="2"/>
  <c r="AR16" i="2"/>
  <c r="H16" i="2"/>
  <c r="BU16" i="2" s="1"/>
  <c r="BS15" i="2"/>
  <c r="BK15" i="2"/>
  <c r="AX15" i="2"/>
  <c r="AW15" i="2"/>
  <c r="W15" i="2"/>
  <c r="H15" i="2"/>
  <c r="BR15" i="2" s="1"/>
  <c r="BP14" i="2"/>
  <c r="BH14" i="2"/>
  <c r="AX14" i="2"/>
  <c r="AT14" i="2"/>
  <c r="H14" i="2"/>
  <c r="BO14" i="2" s="1"/>
  <c r="BU13" i="2"/>
  <c r="BM13" i="2"/>
  <c r="BE13" i="2"/>
  <c r="AX13" i="2"/>
  <c r="AQ13" i="2"/>
  <c r="H13" i="2"/>
  <c r="BT13" i="2" s="1"/>
  <c r="BU12" i="2"/>
  <c r="BT12" i="2"/>
  <c r="BS12" i="2"/>
  <c r="BR12" i="2"/>
  <c r="BQ12" i="2"/>
  <c r="BP12" i="2"/>
  <c r="BO12" i="2"/>
  <c r="BN12" i="2"/>
  <c r="BM12" i="2"/>
  <c r="BL12" i="2"/>
  <c r="BK12" i="2"/>
  <c r="BJ12" i="2"/>
  <c r="AX12" i="2"/>
  <c r="AV12" i="2"/>
  <c r="V12" i="2"/>
  <c r="U12" i="2"/>
  <c r="H12" i="2"/>
  <c r="BI12" i="2" s="1"/>
  <c r="G12" i="2"/>
  <c r="F12" i="2"/>
  <c r="X12" i="2" s="1"/>
  <c r="AX11" i="2"/>
  <c r="H11" i="2"/>
  <c r="BO10" i="2"/>
  <c r="BN10" i="2"/>
  <c r="BG10" i="2"/>
  <c r="BF10" i="2"/>
  <c r="AX10" i="2"/>
  <c r="AS10" i="2"/>
  <c r="AR10" i="2"/>
  <c r="H10" i="2"/>
  <c r="BU10" i="2" s="1"/>
  <c r="BU9" i="2"/>
  <c r="BT9" i="2"/>
  <c r="BS9" i="2"/>
  <c r="BO9" i="2"/>
  <c r="BN9" i="2"/>
  <c r="BM9" i="2"/>
  <c r="BL9" i="2"/>
  <c r="BK9" i="2"/>
  <c r="BG9" i="2"/>
  <c r="BF9" i="2"/>
  <c r="BE9" i="2"/>
  <c r="AX9" i="2"/>
  <c r="AW9" i="2"/>
  <c r="AS9" i="2"/>
  <c r="AR9" i="2"/>
  <c r="AQ9" i="2"/>
  <c r="X9" i="2"/>
  <c r="W9" i="2"/>
  <c r="H9" i="2"/>
  <c r="BR9" i="2" s="1"/>
  <c r="BP8" i="2"/>
  <c r="BH8" i="2"/>
  <c r="AX8" i="2"/>
  <c r="AT8" i="2"/>
  <c r="H8" i="2"/>
  <c r="BO8" i="2" s="1"/>
  <c r="BU7" i="2"/>
  <c r="BP7" i="2"/>
  <c r="BN7" i="2"/>
  <c r="BM7" i="2"/>
  <c r="BH7" i="2"/>
  <c r="BF7" i="2"/>
  <c r="BE7" i="2"/>
  <c r="AX7" i="2"/>
  <c r="AT7" i="2"/>
  <c r="AR7" i="2"/>
  <c r="AQ7" i="2"/>
  <c r="H7" i="2"/>
  <c r="BT7" i="2" s="1"/>
  <c r="BU6" i="2"/>
  <c r="BS6" i="2"/>
  <c r="BR6" i="2"/>
  <c r="BM6" i="2"/>
  <c r="BK6" i="2"/>
  <c r="BJ6" i="2"/>
  <c r="BF6" i="2"/>
  <c r="BE6" i="2"/>
  <c r="AX6" i="2"/>
  <c r="AW6" i="2"/>
  <c r="AV6" i="2"/>
  <c r="AR6" i="2"/>
  <c r="AQ6" i="2"/>
  <c r="X6" i="2"/>
  <c r="W6" i="2"/>
  <c r="V6" i="2"/>
  <c r="H6" i="2"/>
  <c r="BQ6" i="2" s="1"/>
  <c r="BR5" i="2"/>
  <c r="BP5" i="2"/>
  <c r="BO5" i="2"/>
  <c r="BJ5" i="2"/>
  <c r="BH5" i="2"/>
  <c r="BG5" i="2"/>
  <c r="AX5" i="2"/>
  <c r="AV5" i="2"/>
  <c r="AT5" i="2"/>
  <c r="AS5" i="2"/>
  <c r="V5" i="2"/>
  <c r="H5" i="2"/>
  <c r="BN5" i="2" s="1"/>
  <c r="BU4" i="2"/>
  <c r="BT4" i="2"/>
  <c r="BO4" i="2"/>
  <c r="BM4" i="2"/>
  <c r="BL4" i="2"/>
  <c r="BH4" i="2"/>
  <c r="BG4" i="2"/>
  <c r="BF4" i="2"/>
  <c r="BE4" i="2"/>
  <c r="AX4" i="2"/>
  <c r="AT4" i="2"/>
  <c r="AS4" i="2"/>
  <c r="AR4" i="2"/>
  <c r="AQ4" i="2"/>
  <c r="X4" i="2"/>
  <c r="W4" i="2"/>
  <c r="H4" i="2"/>
  <c r="BS4" i="2" s="1"/>
  <c r="AX3" i="2"/>
  <c r="H3" i="2"/>
  <c r="BP3" i="2" s="1"/>
  <c r="BO2" i="2"/>
  <c r="BN2" i="2"/>
  <c r="BG2" i="2"/>
  <c r="BF2" i="2"/>
  <c r="AX2" i="2"/>
  <c r="AS2" i="2"/>
  <c r="AR2" i="2"/>
  <c r="H2" i="2"/>
  <c r="BU2" i="2" s="1"/>
  <c r="B29" i="1"/>
  <c r="AU3" i="2" l="1"/>
  <c r="BI3" i="2"/>
  <c r="BQ3" i="2"/>
  <c r="BQ11" i="2"/>
  <c r="BI11" i="2"/>
  <c r="BP11" i="2"/>
  <c r="BH11" i="2"/>
  <c r="BO11" i="2"/>
  <c r="BU11" i="2"/>
  <c r="BM11" i="2"/>
  <c r="BT11" i="2"/>
  <c r="BL11" i="2"/>
  <c r="BS11" i="2"/>
  <c r="BK11" i="2"/>
  <c r="AU11" i="2"/>
  <c r="BN11" i="2"/>
  <c r="V3" i="2"/>
  <c r="AV3" i="2"/>
  <c r="BJ3" i="2"/>
  <c r="BR3" i="2"/>
  <c r="AU8" i="2"/>
  <c r="BI8" i="2"/>
  <c r="BQ8" i="2"/>
  <c r="V11" i="2"/>
  <c r="AV11" i="2"/>
  <c r="BR11" i="2"/>
  <c r="AX17" i="2"/>
  <c r="BP27" i="2"/>
  <c r="BH27" i="2"/>
  <c r="AT27" i="2"/>
  <c r="BO27" i="2"/>
  <c r="BG27" i="2"/>
  <c r="AS27" i="2"/>
  <c r="BN27" i="2"/>
  <c r="BF27" i="2"/>
  <c r="AR27" i="2"/>
  <c r="BU27" i="2"/>
  <c r="BM27" i="2"/>
  <c r="BE27" i="2"/>
  <c r="AQ27" i="2"/>
  <c r="BT27" i="2"/>
  <c r="BL27" i="2"/>
  <c r="X27" i="2"/>
  <c r="BS27" i="2"/>
  <c r="BK27" i="2"/>
  <c r="AW27" i="2"/>
  <c r="W27" i="2"/>
  <c r="BR27" i="2"/>
  <c r="BJ27" i="2"/>
  <c r="AV27" i="2"/>
  <c r="V27" i="2"/>
  <c r="AT2" i="2"/>
  <c r="BH2" i="2"/>
  <c r="BP2" i="2"/>
  <c r="W3" i="2"/>
  <c r="AW3" i="2"/>
  <c r="BK3" i="2"/>
  <c r="BS3" i="2"/>
  <c r="BN4" i="2"/>
  <c r="AU5" i="2"/>
  <c r="BI5" i="2"/>
  <c r="BQ5" i="2"/>
  <c r="BL6" i="2"/>
  <c r="BT6" i="2"/>
  <c r="AS7" i="2"/>
  <c r="BG7" i="2"/>
  <c r="BO7" i="2"/>
  <c r="V8" i="2"/>
  <c r="AV8" i="2"/>
  <c r="BJ8" i="2"/>
  <c r="BR8" i="2"/>
  <c r="AT10" i="2"/>
  <c r="BH10" i="2"/>
  <c r="BP10" i="2"/>
  <c r="W11" i="2"/>
  <c r="AW11" i="2"/>
  <c r="BP18" i="2"/>
  <c r="BH18" i="2"/>
  <c r="AT18" i="2"/>
  <c r="BO18" i="2"/>
  <c r="BG18" i="2"/>
  <c r="AS18" i="2"/>
  <c r="BN18" i="2"/>
  <c r="BF18" i="2"/>
  <c r="AR18" i="2"/>
  <c r="BU18" i="2"/>
  <c r="BM18" i="2"/>
  <c r="BE18" i="2"/>
  <c r="AQ18" i="2"/>
  <c r="BT18" i="2"/>
  <c r="BL18" i="2"/>
  <c r="X18" i="2"/>
  <c r="BS18" i="2"/>
  <c r="BK18" i="2"/>
  <c r="AW18" i="2"/>
  <c r="W18" i="2"/>
  <c r="BR18" i="2"/>
  <c r="BJ18" i="2"/>
  <c r="AV18" i="2"/>
  <c r="V18" i="2"/>
  <c r="AU27" i="2"/>
  <c r="AU2" i="2"/>
  <c r="BI2" i="2"/>
  <c r="BQ2" i="2"/>
  <c r="X3" i="2"/>
  <c r="BL3" i="2"/>
  <c r="BT3" i="2"/>
  <c r="W8" i="2"/>
  <c r="AW8" i="2"/>
  <c r="BK8" i="2"/>
  <c r="BS8" i="2"/>
  <c r="AU10" i="2"/>
  <c r="BI10" i="2"/>
  <c r="BQ10" i="2"/>
  <c r="X11" i="2"/>
  <c r="V2" i="2"/>
  <c r="AV2" i="2"/>
  <c r="BJ2" i="2"/>
  <c r="BR2" i="2"/>
  <c r="AQ3" i="2"/>
  <c r="BE3" i="2"/>
  <c r="BM3" i="2"/>
  <c r="BU3" i="2"/>
  <c r="BU88" i="2" s="1"/>
  <c r="Q28" i="1" s="1"/>
  <c r="BP4" i="2"/>
  <c r="W5" i="2"/>
  <c r="AW5" i="2"/>
  <c r="BK5" i="2"/>
  <c r="BS5" i="2"/>
  <c r="BN6" i="2"/>
  <c r="AU7" i="2"/>
  <c r="BI7" i="2"/>
  <c r="BQ7" i="2"/>
  <c r="X8" i="2"/>
  <c r="BL8" i="2"/>
  <c r="BT8" i="2"/>
  <c r="V10" i="2"/>
  <c r="AV10" i="2"/>
  <c r="BJ10" i="2"/>
  <c r="BR10" i="2"/>
  <c r="AQ11" i="2"/>
  <c r="BE11" i="2"/>
  <c r="BI27" i="2"/>
  <c r="W2" i="2"/>
  <c r="AW2" i="2"/>
  <c r="BK2" i="2"/>
  <c r="BS2" i="2"/>
  <c r="AR3" i="2"/>
  <c r="BF3" i="2"/>
  <c r="BF88" i="2" s="1"/>
  <c r="H21" i="1" s="1"/>
  <c r="BN3" i="2"/>
  <c r="BN88" i="2" s="1"/>
  <c r="J28" i="1" s="1"/>
  <c r="AU4" i="2"/>
  <c r="BI4" i="2"/>
  <c r="BQ4" i="2"/>
  <c r="X5" i="2"/>
  <c r="BL5" i="2"/>
  <c r="BT5" i="2"/>
  <c r="AS6" i="2"/>
  <c r="BG6" i="2"/>
  <c r="BO6" i="2"/>
  <c r="V7" i="2"/>
  <c r="AV7" i="2"/>
  <c r="BJ7" i="2"/>
  <c r="BR7" i="2"/>
  <c r="AQ8" i="2"/>
  <c r="BE8" i="2"/>
  <c r="BM8" i="2"/>
  <c r="BU8" i="2"/>
  <c r="AT9" i="2"/>
  <c r="BH9" i="2"/>
  <c r="BP9" i="2"/>
  <c r="W10" i="2"/>
  <c r="AW10" i="2"/>
  <c r="BK10" i="2"/>
  <c r="BS10" i="2"/>
  <c r="AR11" i="2"/>
  <c r="BF11" i="2"/>
  <c r="BI18" i="2"/>
  <c r="BQ27" i="2"/>
  <c r="X2" i="2"/>
  <c r="BL2" i="2"/>
  <c r="BT2" i="2"/>
  <c r="AS3" i="2"/>
  <c r="BG3" i="2"/>
  <c r="BG88" i="2" s="1"/>
  <c r="I21" i="1" s="1"/>
  <c r="BO3" i="2"/>
  <c r="V4" i="2"/>
  <c r="AV4" i="2"/>
  <c r="BJ4" i="2"/>
  <c r="BR4" i="2"/>
  <c r="AQ5" i="2"/>
  <c r="BE5" i="2"/>
  <c r="BM5" i="2"/>
  <c r="BU5" i="2"/>
  <c r="AT6" i="2"/>
  <c r="BH6" i="2"/>
  <c r="BP6" i="2"/>
  <c r="W7" i="2"/>
  <c r="AW7" i="2"/>
  <c r="BK7" i="2"/>
  <c r="BS7" i="2"/>
  <c r="AR8" i="2"/>
  <c r="BF8" i="2"/>
  <c r="BN8" i="2"/>
  <c r="AU9" i="2"/>
  <c r="BI9" i="2"/>
  <c r="BQ9" i="2"/>
  <c r="X10" i="2"/>
  <c r="BL10" i="2"/>
  <c r="BT10" i="2"/>
  <c r="AS11" i="2"/>
  <c r="BG11" i="2"/>
  <c r="BQ18" i="2"/>
  <c r="AQ2" i="2"/>
  <c r="BE2" i="2"/>
  <c r="BM2" i="2"/>
  <c r="AT3" i="2"/>
  <c r="BH3" i="2"/>
  <c r="AW4" i="2"/>
  <c r="BK4" i="2"/>
  <c r="AR5" i="2"/>
  <c r="BF5" i="2"/>
  <c r="AU6" i="2"/>
  <c r="BI6" i="2"/>
  <c r="X7" i="2"/>
  <c r="BL7" i="2"/>
  <c r="AS8" i="2"/>
  <c r="BG8" i="2"/>
  <c r="V9" i="2"/>
  <c r="AV9" i="2"/>
  <c r="BJ9" i="2"/>
  <c r="AQ10" i="2"/>
  <c r="BE10" i="2"/>
  <c r="BM10" i="2"/>
  <c r="AT11" i="2"/>
  <c r="BJ11" i="2"/>
  <c r="BP35" i="2"/>
  <c r="BH35" i="2"/>
  <c r="AT35" i="2"/>
  <c r="BO35" i="2"/>
  <c r="BG35" i="2"/>
  <c r="AS35" i="2"/>
  <c r="BN35" i="2"/>
  <c r="BF35" i="2"/>
  <c r="AR35" i="2"/>
  <c r="BU35" i="2"/>
  <c r="BM35" i="2"/>
  <c r="BE35" i="2"/>
  <c r="AQ35" i="2"/>
  <c r="BT35" i="2"/>
  <c r="BL35" i="2"/>
  <c r="X35" i="2"/>
  <c r="BS35" i="2"/>
  <c r="BK35" i="2"/>
  <c r="AW35" i="2"/>
  <c r="W35" i="2"/>
  <c r="BR35" i="2"/>
  <c r="BJ35" i="2"/>
  <c r="AV35" i="2"/>
  <c r="V35" i="2"/>
  <c r="W12" i="2"/>
  <c r="AW12" i="2"/>
  <c r="AR13" i="2"/>
  <c r="BF13" i="2"/>
  <c r="BN13" i="2"/>
  <c r="AU14" i="2"/>
  <c r="BI14" i="2"/>
  <c r="BQ14" i="2"/>
  <c r="X15" i="2"/>
  <c r="BL15" i="2"/>
  <c r="BT15" i="2"/>
  <c r="AS16" i="2"/>
  <c r="BG16" i="2"/>
  <c r="BO16" i="2"/>
  <c r="AQ19" i="2"/>
  <c r="BE19" i="2"/>
  <c r="BM19" i="2"/>
  <c r="BU19" i="2"/>
  <c r="AT20" i="2"/>
  <c r="BH20" i="2"/>
  <c r="BP20" i="2"/>
  <c r="W21" i="2"/>
  <c r="AW21" i="2"/>
  <c r="BK21" i="2"/>
  <c r="BS21" i="2"/>
  <c r="AR22" i="2"/>
  <c r="BF22" i="2"/>
  <c r="BN22" i="2"/>
  <c r="AU23" i="2"/>
  <c r="BI23" i="2"/>
  <c r="BQ23" i="2"/>
  <c r="X24" i="2"/>
  <c r="BL24" i="2"/>
  <c r="BT24" i="2"/>
  <c r="AV25" i="2"/>
  <c r="AU32" i="2"/>
  <c r="BI32" i="2"/>
  <c r="BQ32" i="2"/>
  <c r="AS13" i="2"/>
  <c r="BG13" i="2"/>
  <c r="BO13" i="2"/>
  <c r="BO88" i="2" s="1"/>
  <c r="K28" i="1" s="1"/>
  <c r="V14" i="2"/>
  <c r="AV14" i="2"/>
  <c r="BJ14" i="2"/>
  <c r="BR14" i="2"/>
  <c r="AQ15" i="2"/>
  <c r="BE15" i="2"/>
  <c r="BM15" i="2"/>
  <c r="BU15" i="2"/>
  <c r="AT16" i="2"/>
  <c r="BH16" i="2"/>
  <c r="BP16" i="2"/>
  <c r="AR19" i="2"/>
  <c r="BF19" i="2"/>
  <c r="BN19" i="2"/>
  <c r="AU20" i="2"/>
  <c r="BI20" i="2"/>
  <c r="BQ20" i="2"/>
  <c r="X21" i="2"/>
  <c r="BL21" i="2"/>
  <c r="BT21" i="2"/>
  <c r="AS22" i="2"/>
  <c r="BG22" i="2"/>
  <c r="BO22" i="2"/>
  <c r="V23" i="2"/>
  <c r="AV23" i="2"/>
  <c r="BJ23" i="2"/>
  <c r="BR23" i="2"/>
  <c r="AQ24" i="2"/>
  <c r="BE24" i="2"/>
  <c r="BM24" i="2"/>
  <c r="BU24" i="2"/>
  <c r="AT26" i="2"/>
  <c r="BH26" i="2"/>
  <c r="BP26" i="2"/>
  <c r="AR28" i="2"/>
  <c r="BF28" i="2"/>
  <c r="BN28" i="2"/>
  <c r="AU29" i="2"/>
  <c r="BI29" i="2"/>
  <c r="BQ29" i="2"/>
  <c r="X30" i="2"/>
  <c r="BL30" i="2"/>
  <c r="BT30" i="2"/>
  <c r="AS31" i="2"/>
  <c r="BG31" i="2"/>
  <c r="BO31" i="2"/>
  <c r="V32" i="2"/>
  <c r="AV32" i="2"/>
  <c r="BJ32" i="2"/>
  <c r="BR32" i="2"/>
  <c r="AQ33" i="2"/>
  <c r="BE33" i="2"/>
  <c r="BM33" i="2"/>
  <c r="BU33" i="2"/>
  <c r="AT34" i="2"/>
  <c r="BH34" i="2"/>
  <c r="BP34" i="2"/>
  <c r="BI48" i="2"/>
  <c r="BP56" i="2"/>
  <c r="BH56" i="2"/>
  <c r="AT56" i="2"/>
  <c r="BO56" i="2"/>
  <c r="BG56" i="2"/>
  <c r="AS56" i="2"/>
  <c r="BN56" i="2"/>
  <c r="BF56" i="2"/>
  <c r="AR56" i="2"/>
  <c r="BU56" i="2"/>
  <c r="BM56" i="2"/>
  <c r="BE56" i="2"/>
  <c r="AQ56" i="2"/>
  <c r="BT56" i="2"/>
  <c r="BL56" i="2"/>
  <c r="X56" i="2"/>
  <c r="BS56" i="2"/>
  <c r="BK56" i="2"/>
  <c r="AW56" i="2"/>
  <c r="W56" i="2"/>
  <c r="BR56" i="2"/>
  <c r="BJ56" i="2"/>
  <c r="AV56" i="2"/>
  <c r="V56" i="2"/>
  <c r="AQ12" i="2"/>
  <c r="BE12" i="2"/>
  <c r="AT13" i="2"/>
  <c r="BH13" i="2"/>
  <c r="BP13" i="2"/>
  <c r="W14" i="2"/>
  <c r="AW14" i="2"/>
  <c r="BK14" i="2"/>
  <c r="BS14" i="2"/>
  <c r="AR15" i="2"/>
  <c r="BF15" i="2"/>
  <c r="BN15" i="2"/>
  <c r="AU16" i="2"/>
  <c r="BI16" i="2"/>
  <c r="BQ16" i="2"/>
  <c r="AS19" i="2"/>
  <c r="BG19" i="2"/>
  <c r="BO19" i="2"/>
  <c r="V20" i="2"/>
  <c r="AV20" i="2"/>
  <c r="BJ20" i="2"/>
  <c r="BR20" i="2"/>
  <c r="AQ21" i="2"/>
  <c r="BE21" i="2"/>
  <c r="BM21" i="2"/>
  <c r="BU21" i="2"/>
  <c r="AT22" i="2"/>
  <c r="BH22" i="2"/>
  <c r="BP22" i="2"/>
  <c r="W23" i="2"/>
  <c r="AW23" i="2"/>
  <c r="BK23" i="2"/>
  <c r="BS23" i="2"/>
  <c r="AR24" i="2"/>
  <c r="BF24" i="2"/>
  <c r="BN24" i="2"/>
  <c r="AX25" i="2"/>
  <c r="O24" i="1" s="1"/>
  <c r="AU26" i="2"/>
  <c r="BI26" i="2"/>
  <c r="BQ26" i="2"/>
  <c r="AS28" i="2"/>
  <c r="BG28" i="2"/>
  <c r="BO28" i="2"/>
  <c r="V29" i="2"/>
  <c r="AV29" i="2"/>
  <c r="BJ29" i="2"/>
  <c r="BR29" i="2"/>
  <c r="AQ30" i="2"/>
  <c r="BE30" i="2"/>
  <c r="BM30" i="2"/>
  <c r="BU30" i="2"/>
  <c r="AT31" i="2"/>
  <c r="BH31" i="2"/>
  <c r="BP31" i="2"/>
  <c r="W32" i="2"/>
  <c r="AW32" i="2"/>
  <c r="BK32" i="2"/>
  <c r="BS32" i="2"/>
  <c r="AR33" i="2"/>
  <c r="BF33" i="2"/>
  <c r="BN33" i="2"/>
  <c r="AU34" i="2"/>
  <c r="BI34" i="2"/>
  <c r="BQ34" i="2"/>
  <c r="BP38" i="2"/>
  <c r="BH38" i="2"/>
  <c r="AT38" i="2"/>
  <c r="BO38" i="2"/>
  <c r="BG38" i="2"/>
  <c r="AS38" i="2"/>
  <c r="BN38" i="2"/>
  <c r="BF38" i="2"/>
  <c r="AR38" i="2"/>
  <c r="BU38" i="2"/>
  <c r="BM38" i="2"/>
  <c r="BE38" i="2"/>
  <c r="AQ38" i="2"/>
  <c r="BT38" i="2"/>
  <c r="BL38" i="2"/>
  <c r="X38" i="2"/>
  <c r="BS38" i="2"/>
  <c r="BK38" i="2"/>
  <c r="AW38" i="2"/>
  <c r="W38" i="2"/>
  <c r="BR38" i="2"/>
  <c r="AY75" i="2"/>
  <c r="BE75" i="2" s="1"/>
  <c r="BE57" i="2"/>
  <c r="AR12" i="2"/>
  <c r="BF12" i="2"/>
  <c r="AU13" i="2"/>
  <c r="BI13" i="2"/>
  <c r="BQ13" i="2"/>
  <c r="X14" i="2"/>
  <c r="BL14" i="2"/>
  <c r="BT14" i="2"/>
  <c r="AS15" i="2"/>
  <c r="BG15" i="2"/>
  <c r="BO15" i="2"/>
  <c r="V16" i="2"/>
  <c r="AV16" i="2"/>
  <c r="BJ16" i="2"/>
  <c r="BR16" i="2"/>
  <c r="V17" i="2"/>
  <c r="AT19" i="2"/>
  <c r="BH19" i="2"/>
  <c r="BP19" i="2"/>
  <c r="W20" i="2"/>
  <c r="AW20" i="2"/>
  <c r="BK20" i="2"/>
  <c r="BS20" i="2"/>
  <c r="AR21" i="2"/>
  <c r="BF21" i="2"/>
  <c r="BN21" i="2"/>
  <c r="AU22" i="2"/>
  <c r="BI22" i="2"/>
  <c r="BQ22" i="2"/>
  <c r="X23" i="2"/>
  <c r="BL23" i="2"/>
  <c r="BT23" i="2"/>
  <c r="AS24" i="2"/>
  <c r="BG24" i="2"/>
  <c r="BO24" i="2"/>
  <c r="AV26" i="2"/>
  <c r="BJ26" i="2"/>
  <c r="BR26" i="2"/>
  <c r="BP28" i="2"/>
  <c r="AU31" i="2"/>
  <c r="BI31" i="2"/>
  <c r="BQ31" i="2"/>
  <c r="X32" i="2"/>
  <c r="BL32" i="2"/>
  <c r="BT32" i="2"/>
  <c r="BJ34" i="2"/>
  <c r="BR34" i="2"/>
  <c r="V38" i="2"/>
  <c r="BP63" i="2"/>
  <c r="BH63" i="2"/>
  <c r="BO63" i="2"/>
  <c r="BN63" i="2"/>
  <c r="BU63" i="2"/>
  <c r="BM63" i="2"/>
  <c r="BT63" i="2"/>
  <c r="BL63" i="2"/>
  <c r="BI63" i="2"/>
  <c r="AT63" i="2"/>
  <c r="BG63" i="2"/>
  <c r="AS63" i="2"/>
  <c r="BF63" i="2"/>
  <c r="AR63" i="2"/>
  <c r="BS63" i="2"/>
  <c r="BE63" i="2"/>
  <c r="AQ63" i="2"/>
  <c r="BR63" i="2"/>
  <c r="X63" i="2"/>
  <c r="BQ63" i="2"/>
  <c r="AW63" i="2"/>
  <c r="W63" i="2"/>
  <c r="BK63" i="2"/>
  <c r="AV63" i="2"/>
  <c r="V63" i="2"/>
  <c r="AS12" i="2"/>
  <c r="BG12" i="2"/>
  <c r="V13" i="2"/>
  <c r="AV13" i="2"/>
  <c r="BJ13" i="2"/>
  <c r="BR13" i="2"/>
  <c r="AQ14" i="2"/>
  <c r="BE14" i="2"/>
  <c r="BM14" i="2"/>
  <c r="BU14" i="2"/>
  <c r="AT15" i="2"/>
  <c r="BH15" i="2"/>
  <c r="BP15" i="2"/>
  <c r="W16" i="2"/>
  <c r="AW16" i="2"/>
  <c r="BK16" i="2"/>
  <c r="BS16" i="2"/>
  <c r="AU19" i="2"/>
  <c r="BI19" i="2"/>
  <c r="BQ19" i="2"/>
  <c r="X20" i="2"/>
  <c r="BL20" i="2"/>
  <c r="BT20" i="2"/>
  <c r="AS21" i="2"/>
  <c r="BG21" i="2"/>
  <c r="BO21" i="2"/>
  <c r="V22" i="2"/>
  <c r="AV22" i="2"/>
  <c r="BJ22" i="2"/>
  <c r="BR22" i="2"/>
  <c r="AQ23" i="2"/>
  <c r="BE23" i="2"/>
  <c r="BM23" i="2"/>
  <c r="BU23" i="2"/>
  <c r="AT24" i="2"/>
  <c r="BH24" i="2"/>
  <c r="BP24" i="2"/>
  <c r="W26" i="2"/>
  <c r="AW26" i="2"/>
  <c r="BK26" i="2"/>
  <c r="BS26" i="2"/>
  <c r="AU28" i="2"/>
  <c r="BI28" i="2"/>
  <c r="BQ28" i="2"/>
  <c r="X29" i="2"/>
  <c r="BL29" i="2"/>
  <c r="BT29" i="2"/>
  <c r="AS30" i="2"/>
  <c r="BG30" i="2"/>
  <c r="BO30" i="2"/>
  <c r="V31" i="2"/>
  <c r="AV31" i="2"/>
  <c r="BJ31" i="2"/>
  <c r="BR31" i="2"/>
  <c r="AQ32" i="2"/>
  <c r="BE32" i="2"/>
  <c r="BM32" i="2"/>
  <c r="BU32" i="2"/>
  <c r="AT33" i="2"/>
  <c r="BH33" i="2"/>
  <c r="BP33" i="2"/>
  <c r="W34" i="2"/>
  <c r="AW34" i="2"/>
  <c r="BK34" i="2"/>
  <c r="BS34" i="2"/>
  <c r="BR36" i="2"/>
  <c r="BQ36" i="2"/>
  <c r="BP36" i="2"/>
  <c r="BO36" i="2"/>
  <c r="BN36" i="2"/>
  <c r="BU36" i="2"/>
  <c r="BM36" i="2"/>
  <c r="AU36" i="2"/>
  <c r="BI36" i="2"/>
  <c r="AU38" i="2"/>
  <c r="BI56" i="2"/>
  <c r="AU63" i="2"/>
  <c r="AT12" i="2"/>
  <c r="BH12" i="2"/>
  <c r="W13" i="2"/>
  <c r="AW13" i="2"/>
  <c r="BK13" i="2"/>
  <c r="BS13" i="2"/>
  <c r="AR14" i="2"/>
  <c r="BF14" i="2"/>
  <c r="BN14" i="2"/>
  <c r="AU15" i="2"/>
  <c r="BI15" i="2"/>
  <c r="BQ15" i="2"/>
  <c r="X16" i="2"/>
  <c r="BL16" i="2"/>
  <c r="BT16" i="2"/>
  <c r="V19" i="2"/>
  <c r="AV19" i="2"/>
  <c r="BJ19" i="2"/>
  <c r="BR19" i="2"/>
  <c r="AQ20" i="2"/>
  <c r="BE20" i="2"/>
  <c r="BM20" i="2"/>
  <c r="BU20" i="2"/>
  <c r="AT21" i="2"/>
  <c r="BH21" i="2"/>
  <c r="BP21" i="2"/>
  <c r="W22" i="2"/>
  <c r="AW22" i="2"/>
  <c r="BK22" i="2"/>
  <c r="BS22" i="2"/>
  <c r="AR23" i="2"/>
  <c r="BF23" i="2"/>
  <c r="BN23" i="2"/>
  <c r="AU24" i="2"/>
  <c r="BI24" i="2"/>
  <c r="BQ24" i="2"/>
  <c r="X26" i="2"/>
  <c r="BL26" i="2"/>
  <c r="BT26" i="2"/>
  <c r="V28" i="2"/>
  <c r="AV28" i="2"/>
  <c r="BJ28" i="2"/>
  <c r="BR28" i="2"/>
  <c r="AQ29" i="2"/>
  <c r="BE29" i="2"/>
  <c r="BM29" i="2"/>
  <c r="BU29" i="2"/>
  <c r="AT30" i="2"/>
  <c r="BH30" i="2"/>
  <c r="BP30" i="2"/>
  <c r="W31" i="2"/>
  <c r="AW31" i="2"/>
  <c r="BK31" i="2"/>
  <c r="BS31" i="2"/>
  <c r="AR32" i="2"/>
  <c r="BF32" i="2"/>
  <c r="BN32" i="2"/>
  <c r="AU33" i="2"/>
  <c r="BI33" i="2"/>
  <c r="BQ33" i="2"/>
  <c r="X34" i="2"/>
  <c r="BL34" i="2"/>
  <c r="BT34" i="2"/>
  <c r="AV38" i="2"/>
  <c r="BQ56" i="2"/>
  <c r="AU12" i="2"/>
  <c r="X13" i="2"/>
  <c r="BL13" i="2"/>
  <c r="AS14" i="2"/>
  <c r="BG14" i="2"/>
  <c r="V15" i="2"/>
  <c r="AV15" i="2"/>
  <c r="BJ15" i="2"/>
  <c r="AQ16" i="2"/>
  <c r="BE16" i="2"/>
  <c r="BM16" i="2"/>
  <c r="W19" i="2"/>
  <c r="AW19" i="2"/>
  <c r="BK19" i="2"/>
  <c r="AR20" i="2"/>
  <c r="BF20" i="2"/>
  <c r="AU21" i="2"/>
  <c r="BI21" i="2"/>
  <c r="X22" i="2"/>
  <c r="BL22" i="2"/>
  <c r="AS23" i="2"/>
  <c r="BG23" i="2"/>
  <c r="V24" i="2"/>
  <c r="AV24" i="2"/>
  <c r="BJ24" i="2"/>
  <c r="AQ26" i="2"/>
  <c r="BE26" i="2"/>
  <c r="BM26" i="2"/>
  <c r="W28" i="2"/>
  <c r="AW28" i="2"/>
  <c r="BK28" i="2"/>
  <c r="AR29" i="2"/>
  <c r="BF29" i="2"/>
  <c r="AU30" i="2"/>
  <c r="BI30" i="2"/>
  <c r="X31" i="2"/>
  <c r="BL31" i="2"/>
  <c r="AS32" i="2"/>
  <c r="BG32" i="2"/>
  <c r="AV33" i="2"/>
  <c r="BJ33" i="2"/>
  <c r="AQ34" i="2"/>
  <c r="BE34" i="2"/>
  <c r="BM34" i="2"/>
  <c r="BP48" i="2"/>
  <c r="BH48" i="2"/>
  <c r="AT48" i="2"/>
  <c r="BO48" i="2"/>
  <c r="BG48" i="2"/>
  <c r="AS48" i="2"/>
  <c r="BN48" i="2"/>
  <c r="BF48" i="2"/>
  <c r="AR48" i="2"/>
  <c r="BU48" i="2"/>
  <c r="BM48" i="2"/>
  <c r="BE48" i="2"/>
  <c r="AQ48" i="2"/>
  <c r="BT48" i="2"/>
  <c r="BL48" i="2"/>
  <c r="X48" i="2"/>
  <c r="BS48" i="2"/>
  <c r="BK48" i="2"/>
  <c r="AW48" i="2"/>
  <c r="W48" i="2"/>
  <c r="BR48" i="2"/>
  <c r="BJ48" i="2"/>
  <c r="AV48" i="2"/>
  <c r="V48" i="2"/>
  <c r="BJ63" i="2"/>
  <c r="AU53" i="2"/>
  <c r="BI53" i="2"/>
  <c r="BQ53" i="2"/>
  <c r="AU60" i="2"/>
  <c r="BI60" i="2"/>
  <c r="BQ60" i="2"/>
  <c r="BN65" i="2"/>
  <c r="BF65" i="2"/>
  <c r="AR65" i="2"/>
  <c r="BU65" i="2"/>
  <c r="BM65" i="2"/>
  <c r="BE65" i="2"/>
  <c r="AQ65" i="2"/>
  <c r="BT65" i="2"/>
  <c r="BL65" i="2"/>
  <c r="X65" i="2"/>
  <c r="BS65" i="2"/>
  <c r="BK65" i="2"/>
  <c r="AW65" i="2"/>
  <c r="W65" i="2"/>
  <c r="BR65" i="2"/>
  <c r="BJ65" i="2"/>
  <c r="AV65" i="2"/>
  <c r="V65" i="2"/>
  <c r="BO65" i="2"/>
  <c r="BP71" i="2"/>
  <c r="BH71" i="2"/>
  <c r="AT71" i="2"/>
  <c r="BO71" i="2"/>
  <c r="BG71" i="2"/>
  <c r="AS71" i="2"/>
  <c r="BN71" i="2"/>
  <c r="BF71" i="2"/>
  <c r="AR71" i="2"/>
  <c r="BU71" i="2"/>
  <c r="BM71" i="2"/>
  <c r="BE71" i="2"/>
  <c r="AQ71" i="2"/>
  <c r="BT71" i="2"/>
  <c r="BL71" i="2"/>
  <c r="X71" i="2"/>
  <c r="BJ71" i="2"/>
  <c r="BT85" i="2"/>
  <c r="BL85" i="2"/>
  <c r="BS85" i="2"/>
  <c r="BK85" i="2"/>
  <c r="AW85" i="2"/>
  <c r="BR85" i="2"/>
  <c r="BJ85" i="2"/>
  <c r="AV85" i="2"/>
  <c r="BQ85" i="2"/>
  <c r="BI85" i="2"/>
  <c r="AU85" i="2"/>
  <c r="BP85" i="2"/>
  <c r="BH85" i="2"/>
  <c r="AT85" i="2"/>
  <c r="BN85" i="2"/>
  <c r="BF85" i="2"/>
  <c r="AS85" i="2"/>
  <c r="AR85" i="2"/>
  <c r="BU85" i="2"/>
  <c r="AQ85" i="2"/>
  <c r="BO85" i="2"/>
  <c r="X85" i="2"/>
  <c r="BM85" i="2"/>
  <c r="W85" i="2"/>
  <c r="BG85" i="2"/>
  <c r="V85" i="2"/>
  <c r="BI13" i="3"/>
  <c r="AO13" i="3"/>
  <c r="BP13" i="3"/>
  <c r="BH13" i="3"/>
  <c r="AN13" i="3"/>
  <c r="BO13" i="3"/>
  <c r="BG13" i="3"/>
  <c r="AM13" i="3"/>
  <c r="BN13" i="3"/>
  <c r="BF13" i="3"/>
  <c r="AL13" i="3"/>
  <c r="BM13" i="3"/>
  <c r="S13" i="3"/>
  <c r="BK13" i="3"/>
  <c r="AQ13" i="3"/>
  <c r="Q13" i="3"/>
  <c r="BL13" i="3"/>
  <c r="BJ13" i="3"/>
  <c r="AR13" i="3"/>
  <c r="AP13" i="3"/>
  <c r="R13" i="3"/>
  <c r="AT37" i="2"/>
  <c r="BH37" i="2"/>
  <c r="BP37" i="2"/>
  <c r="AR39" i="2"/>
  <c r="BF39" i="2"/>
  <c r="BN39" i="2"/>
  <c r="AU40" i="2"/>
  <c r="BI40" i="2"/>
  <c r="BQ40" i="2"/>
  <c r="X41" i="2"/>
  <c r="AT47" i="2"/>
  <c r="BH47" i="2"/>
  <c r="BP47" i="2"/>
  <c r="BN49" i="2"/>
  <c r="AU50" i="2"/>
  <c r="BI50" i="2"/>
  <c r="BQ50" i="2"/>
  <c r="BT51" i="2"/>
  <c r="V53" i="2"/>
  <c r="AV53" i="2"/>
  <c r="BJ53" i="2"/>
  <c r="BR53" i="2"/>
  <c r="AT55" i="2"/>
  <c r="BH55" i="2"/>
  <c r="BP55" i="2"/>
  <c r="AS57" i="2"/>
  <c r="BI57" i="2"/>
  <c r="V60" i="2"/>
  <c r="AV60" i="2"/>
  <c r="BJ60" i="2"/>
  <c r="BR60" i="2"/>
  <c r="AT62" i="2"/>
  <c r="BH62" i="2"/>
  <c r="BP62" i="2"/>
  <c r="AS65" i="2"/>
  <c r="BP65" i="2"/>
  <c r="V71" i="2"/>
  <c r="BK71" i="2"/>
  <c r="BN73" i="2"/>
  <c r="BF73" i="2"/>
  <c r="AR73" i="2"/>
  <c r="BU73" i="2"/>
  <c r="BM73" i="2"/>
  <c r="BE73" i="2"/>
  <c r="AQ73" i="2"/>
  <c r="BT73" i="2"/>
  <c r="BL73" i="2"/>
  <c r="X73" i="2"/>
  <c r="BS73" i="2"/>
  <c r="BK73" i="2"/>
  <c r="AW73" i="2"/>
  <c r="W73" i="2"/>
  <c r="BR73" i="2"/>
  <c r="BJ73" i="2"/>
  <c r="AV73" i="2"/>
  <c r="V73" i="2"/>
  <c r="BO73" i="2"/>
  <c r="BO77" i="2"/>
  <c r="BG77" i="2"/>
  <c r="AS77" i="2"/>
  <c r="BN77" i="2"/>
  <c r="BF77" i="2"/>
  <c r="AR77" i="2"/>
  <c r="BU77" i="2"/>
  <c r="BM77" i="2"/>
  <c r="BE77" i="2"/>
  <c r="AQ77" i="2"/>
  <c r="BT77" i="2"/>
  <c r="BL77" i="2"/>
  <c r="X77" i="2"/>
  <c r="BS77" i="2"/>
  <c r="BK77" i="2"/>
  <c r="AW77" i="2"/>
  <c r="W77" i="2"/>
  <c r="BR77" i="2"/>
  <c r="BJ77" i="2"/>
  <c r="AV77" i="2"/>
  <c r="V77" i="2"/>
  <c r="BI5" i="3"/>
  <c r="AO5" i="3"/>
  <c r="BP5" i="3"/>
  <c r="BH5" i="3"/>
  <c r="AN5" i="3"/>
  <c r="BO5" i="3"/>
  <c r="BG5" i="3"/>
  <c r="AM5" i="3"/>
  <c r="BN5" i="3"/>
  <c r="BF5" i="3"/>
  <c r="AL5" i="3"/>
  <c r="BM5" i="3"/>
  <c r="S5" i="3"/>
  <c r="BK5" i="3"/>
  <c r="AQ5" i="3"/>
  <c r="Q5" i="3"/>
  <c r="BL5" i="3"/>
  <c r="BJ5" i="3"/>
  <c r="AR5" i="3"/>
  <c r="AP5" i="3"/>
  <c r="R5" i="3"/>
  <c r="R36" i="4"/>
  <c r="Q36" i="4"/>
  <c r="P36" i="4"/>
  <c r="AU37" i="2"/>
  <c r="BI37" i="2"/>
  <c r="BQ37" i="2"/>
  <c r="AS39" i="2"/>
  <c r="BG39" i="2"/>
  <c r="BO39" i="2"/>
  <c r="V40" i="2"/>
  <c r="AV40" i="2"/>
  <c r="BJ40" i="2"/>
  <c r="BR40" i="2"/>
  <c r="AQ41" i="2"/>
  <c r="AX46" i="2"/>
  <c r="AU47" i="2"/>
  <c r="BI47" i="2"/>
  <c r="BQ47" i="2"/>
  <c r="BG49" i="2"/>
  <c r="BO49" i="2"/>
  <c r="V50" i="2"/>
  <c r="AV50" i="2"/>
  <c r="BJ50" i="2"/>
  <c r="BR50" i="2"/>
  <c r="BM51" i="2"/>
  <c r="BU51" i="2"/>
  <c r="W53" i="2"/>
  <c r="AW53" i="2"/>
  <c r="BK53" i="2"/>
  <c r="BS53" i="2"/>
  <c r="AU55" i="2"/>
  <c r="BI55" i="2"/>
  <c r="BQ55" i="2"/>
  <c r="AT57" i="2"/>
  <c r="BJ57" i="2"/>
  <c r="W60" i="2"/>
  <c r="AW60" i="2"/>
  <c r="BK60" i="2"/>
  <c r="BS60" i="2"/>
  <c r="AU62" i="2"/>
  <c r="BI62" i="2"/>
  <c r="BQ62" i="2"/>
  <c r="AT65" i="2"/>
  <c r="BQ65" i="2"/>
  <c r="W71" i="2"/>
  <c r="BQ71" i="2"/>
  <c r="AS73" i="2"/>
  <c r="BP73" i="2"/>
  <c r="AT77" i="2"/>
  <c r="BE85" i="2"/>
  <c r="R17" i="4"/>
  <c r="P17" i="4"/>
  <c r="V37" i="2"/>
  <c r="AV37" i="2"/>
  <c r="BJ37" i="2"/>
  <c r="BR37" i="2"/>
  <c r="AT39" i="2"/>
  <c r="BH39" i="2"/>
  <c r="BP39" i="2"/>
  <c r="W40" i="2"/>
  <c r="AW40" i="2"/>
  <c r="BK40" i="2"/>
  <c r="BS40" i="2"/>
  <c r="AR41" i="2"/>
  <c r="V42" i="2"/>
  <c r="V44" i="2"/>
  <c r="V47" i="2"/>
  <c r="AV47" i="2"/>
  <c r="BJ47" i="2"/>
  <c r="BR47" i="2"/>
  <c r="AT49" i="2"/>
  <c r="BH49" i="2"/>
  <c r="BP49" i="2"/>
  <c r="W50" i="2"/>
  <c r="AW50" i="2"/>
  <c r="BK50" i="2"/>
  <c r="BS50" i="2"/>
  <c r="AR51" i="2"/>
  <c r="BF51" i="2"/>
  <c r="BN51" i="2"/>
  <c r="AU52" i="2"/>
  <c r="BI52" i="2"/>
  <c r="BQ52" i="2"/>
  <c r="X53" i="2"/>
  <c r="BL53" i="2"/>
  <c r="BT53" i="2"/>
  <c r="AS54" i="2"/>
  <c r="BG54" i="2"/>
  <c r="BO54" i="2"/>
  <c r="V55" i="2"/>
  <c r="AV55" i="2"/>
  <c r="BJ55" i="2"/>
  <c r="BR55" i="2"/>
  <c r="AU57" i="2"/>
  <c r="AR58" i="2"/>
  <c r="BF58" i="2"/>
  <c r="BN58" i="2"/>
  <c r="AU59" i="2"/>
  <c r="BI59" i="2"/>
  <c r="BQ59" i="2"/>
  <c r="X60" i="2"/>
  <c r="BL60" i="2"/>
  <c r="BT60" i="2"/>
  <c r="V62" i="2"/>
  <c r="AV62" i="2"/>
  <c r="BJ62" i="2"/>
  <c r="BR62" i="2"/>
  <c r="AU65" i="2"/>
  <c r="AU71" i="2"/>
  <c r="BR71" i="2"/>
  <c r="AT73" i="2"/>
  <c r="BQ73" i="2"/>
  <c r="AU77" i="2"/>
  <c r="BP80" i="2"/>
  <c r="BH80" i="2"/>
  <c r="AT80" i="2"/>
  <c r="BO80" i="2"/>
  <c r="BG80" i="2"/>
  <c r="AS80" i="2"/>
  <c r="BN80" i="2"/>
  <c r="BF80" i="2"/>
  <c r="AR80" i="2"/>
  <c r="BU80" i="2"/>
  <c r="BM80" i="2"/>
  <c r="BE80" i="2"/>
  <c r="AQ80" i="2"/>
  <c r="BT80" i="2"/>
  <c r="BL80" i="2"/>
  <c r="X80" i="2"/>
  <c r="BS80" i="2"/>
  <c r="BK80" i="2"/>
  <c r="AW80" i="2"/>
  <c r="W80" i="2"/>
  <c r="BR80" i="2"/>
  <c r="BO11" i="3"/>
  <c r="BG11" i="3"/>
  <c r="AM11" i="3"/>
  <c r="BN11" i="3"/>
  <c r="BF11" i="3"/>
  <c r="AL11" i="3"/>
  <c r="BM11" i="3"/>
  <c r="S11" i="3"/>
  <c r="BL11" i="3"/>
  <c r="AR11" i="3"/>
  <c r="R11" i="3"/>
  <c r="BK11" i="3"/>
  <c r="AQ11" i="3"/>
  <c r="Q11" i="3"/>
  <c r="BI11" i="3"/>
  <c r="AO11" i="3"/>
  <c r="BP11" i="3"/>
  <c r="BJ11" i="3"/>
  <c r="BH11" i="3"/>
  <c r="AP11" i="3"/>
  <c r="Q17" i="4"/>
  <c r="W37" i="2"/>
  <c r="AW37" i="2"/>
  <c r="BK37" i="2"/>
  <c r="BS37" i="2"/>
  <c r="AU39" i="2"/>
  <c r="BI39" i="2"/>
  <c r="BQ39" i="2"/>
  <c r="X40" i="2"/>
  <c r="BL40" i="2"/>
  <c r="BT40" i="2"/>
  <c r="AS41" i="2"/>
  <c r="W42" i="2"/>
  <c r="W44" i="2"/>
  <c r="W47" i="2"/>
  <c r="AW47" i="2"/>
  <c r="BK47" i="2"/>
  <c r="BS47" i="2"/>
  <c r="AU49" i="2"/>
  <c r="BI49" i="2"/>
  <c r="BQ49" i="2"/>
  <c r="X50" i="2"/>
  <c r="BL50" i="2"/>
  <c r="BT50" i="2"/>
  <c r="AS51" i="2"/>
  <c r="BG51" i="2"/>
  <c r="BO51" i="2"/>
  <c r="V52" i="2"/>
  <c r="AV52" i="2"/>
  <c r="BJ52" i="2"/>
  <c r="BR52" i="2"/>
  <c r="AQ53" i="2"/>
  <c r="BE53" i="2"/>
  <c r="BM53" i="2"/>
  <c r="BU53" i="2"/>
  <c r="AT54" i="2"/>
  <c r="BH54" i="2"/>
  <c r="BP54" i="2"/>
  <c r="W55" i="2"/>
  <c r="AW55" i="2"/>
  <c r="BK55" i="2"/>
  <c r="BS55" i="2"/>
  <c r="AV57" i="2"/>
  <c r="AS58" i="2"/>
  <c r="BG58" i="2"/>
  <c r="BO58" i="2"/>
  <c r="V59" i="2"/>
  <c r="AV59" i="2"/>
  <c r="BJ59" i="2"/>
  <c r="BR59" i="2"/>
  <c r="AQ60" i="2"/>
  <c r="BE60" i="2"/>
  <c r="BM60" i="2"/>
  <c r="BU60" i="2"/>
  <c r="AT61" i="2"/>
  <c r="BH61" i="2"/>
  <c r="BP61" i="2"/>
  <c r="W62" i="2"/>
  <c r="AW62" i="2"/>
  <c r="BK62" i="2"/>
  <c r="BS62" i="2"/>
  <c r="BG68" i="2"/>
  <c r="AS68" i="2"/>
  <c r="BF68" i="2"/>
  <c r="AR68" i="2"/>
  <c r="BE68" i="2"/>
  <c r="AQ68" i="2"/>
  <c r="X68" i="2"/>
  <c r="AW68" i="2"/>
  <c r="W68" i="2"/>
  <c r="BJ68" i="2"/>
  <c r="AV71" i="2"/>
  <c r="BS71" i="2"/>
  <c r="AU73" i="2"/>
  <c r="V80" i="2"/>
  <c r="AN11" i="3"/>
  <c r="X37" i="2"/>
  <c r="BL37" i="2"/>
  <c r="BT37" i="2"/>
  <c r="V39" i="2"/>
  <c r="AV39" i="2"/>
  <c r="BJ39" i="2"/>
  <c r="BR39" i="2"/>
  <c r="AQ40" i="2"/>
  <c r="BE40" i="2"/>
  <c r="BM40" i="2"/>
  <c r="BU40" i="2"/>
  <c r="AT41" i="2"/>
  <c r="X47" i="2"/>
  <c r="BL47" i="2"/>
  <c r="BT47" i="2"/>
  <c r="V49" i="2"/>
  <c r="AV49" i="2"/>
  <c r="BJ49" i="2"/>
  <c r="BR49" i="2"/>
  <c r="AQ50" i="2"/>
  <c r="BE50" i="2"/>
  <c r="BM50" i="2"/>
  <c r="BU50" i="2"/>
  <c r="AT51" i="2"/>
  <c r="BH51" i="2"/>
  <c r="BP51" i="2"/>
  <c r="W52" i="2"/>
  <c r="AW52" i="2"/>
  <c r="BK52" i="2"/>
  <c r="BS52" i="2"/>
  <c r="AR53" i="2"/>
  <c r="BF53" i="2"/>
  <c r="BN53" i="2"/>
  <c r="AU54" i="2"/>
  <c r="BI54" i="2"/>
  <c r="BQ54" i="2"/>
  <c r="X55" i="2"/>
  <c r="BL55" i="2"/>
  <c r="BT55" i="2"/>
  <c r="AW57" i="2"/>
  <c r="AT58" i="2"/>
  <c r="BH58" i="2"/>
  <c r="BP58" i="2"/>
  <c r="W59" i="2"/>
  <c r="AW59" i="2"/>
  <c r="BK59" i="2"/>
  <c r="BS59" i="2"/>
  <c r="AR60" i="2"/>
  <c r="BF60" i="2"/>
  <c r="BN60" i="2"/>
  <c r="AU61" i="2"/>
  <c r="BI61" i="2"/>
  <c r="BQ61" i="2"/>
  <c r="X62" i="2"/>
  <c r="BL62" i="2"/>
  <c r="BT62" i="2"/>
  <c r="BG65" i="2"/>
  <c r="V68" i="2"/>
  <c r="AW71" i="2"/>
  <c r="BH77" i="2"/>
  <c r="AU80" i="2"/>
  <c r="AQ37" i="2"/>
  <c r="BE37" i="2"/>
  <c r="BM37" i="2"/>
  <c r="W39" i="2"/>
  <c r="AW39" i="2"/>
  <c r="BK39" i="2"/>
  <c r="AR40" i="2"/>
  <c r="BF40" i="2"/>
  <c r="AQ47" i="2"/>
  <c r="BE47" i="2"/>
  <c r="BM47" i="2"/>
  <c r="W49" i="2"/>
  <c r="AW49" i="2"/>
  <c r="BK49" i="2"/>
  <c r="AR50" i="2"/>
  <c r="BF50" i="2"/>
  <c r="AU51" i="2"/>
  <c r="BI51" i="2"/>
  <c r="X52" i="2"/>
  <c r="BL52" i="2"/>
  <c r="AS53" i="2"/>
  <c r="BG53" i="2"/>
  <c r="V54" i="2"/>
  <c r="AV54" i="2"/>
  <c r="BJ54" i="2"/>
  <c r="AQ55" i="2"/>
  <c r="BE55" i="2"/>
  <c r="BM55" i="2"/>
  <c r="BF57" i="2"/>
  <c r="AU58" i="2"/>
  <c r="BI58" i="2"/>
  <c r="X59" i="2"/>
  <c r="BL59" i="2"/>
  <c r="AS60" i="2"/>
  <c r="BG60" i="2"/>
  <c r="V61" i="2"/>
  <c r="AV61" i="2"/>
  <c r="BJ61" i="2"/>
  <c r="AQ62" i="2"/>
  <c r="BE62" i="2"/>
  <c r="BM62" i="2"/>
  <c r="BH65" i="2"/>
  <c r="AT68" i="2"/>
  <c r="BG73" i="2"/>
  <c r="BI77" i="2"/>
  <c r="AV80" i="2"/>
  <c r="BU87" i="2"/>
  <c r="BM87" i="2"/>
  <c r="BE87" i="2"/>
  <c r="BT87" i="2"/>
  <c r="BL87" i="2"/>
  <c r="BS87" i="2"/>
  <c r="BK87" i="2"/>
  <c r="BR87" i="2"/>
  <c r="BJ87" i="2"/>
  <c r="BQ87" i="2"/>
  <c r="BI87" i="2"/>
  <c r="W87" i="2"/>
  <c r="BO87" i="2"/>
  <c r="BG87" i="2"/>
  <c r="BP87" i="2"/>
  <c r="V87" i="2"/>
  <c r="BN87" i="2"/>
  <c r="AU82" i="2"/>
  <c r="BI82" i="2"/>
  <c r="BQ82" i="2"/>
  <c r="R21" i="4"/>
  <c r="P21" i="4"/>
  <c r="R42" i="4"/>
  <c r="Q42" i="4"/>
  <c r="P42" i="4"/>
  <c r="AS64" i="2"/>
  <c r="BG64" i="2"/>
  <c r="BO64" i="2"/>
  <c r="AQ66" i="2"/>
  <c r="BE66" i="2"/>
  <c r="BM66" i="2"/>
  <c r="BU66" i="2"/>
  <c r="AT67" i="2"/>
  <c r="BH67" i="2"/>
  <c r="BP67" i="2"/>
  <c r="BK68" i="2"/>
  <c r="BS68" i="2"/>
  <c r="AR69" i="2"/>
  <c r="BF69" i="2"/>
  <c r="BN69" i="2"/>
  <c r="AU70" i="2"/>
  <c r="BI70" i="2"/>
  <c r="BQ70" i="2"/>
  <c r="AS72" i="2"/>
  <c r="BG72" i="2"/>
  <c r="BO72" i="2"/>
  <c r="AQ74" i="2"/>
  <c r="BE74" i="2"/>
  <c r="BM74" i="2"/>
  <c r="BU74" i="2"/>
  <c r="AT76" i="2"/>
  <c r="BH76" i="2"/>
  <c r="BP76" i="2"/>
  <c r="AU79" i="2"/>
  <c r="BI79" i="2"/>
  <c r="BQ79" i="2"/>
  <c r="AS81" i="2"/>
  <c r="BG81" i="2"/>
  <c r="BO81" i="2"/>
  <c r="V82" i="2"/>
  <c r="AV82" i="2"/>
  <c r="BJ82" i="2"/>
  <c r="BR82" i="2"/>
  <c r="AQ83" i="2"/>
  <c r="BE83" i="2"/>
  <c r="BM83" i="2"/>
  <c r="BU83" i="2"/>
  <c r="AT84" i="2"/>
  <c r="BH84" i="2"/>
  <c r="BP84" i="2"/>
  <c r="R15" i="4"/>
  <c r="P15" i="4"/>
  <c r="Q21" i="4"/>
  <c r="AT64" i="2"/>
  <c r="BH64" i="2"/>
  <c r="BP64" i="2"/>
  <c r="AR66" i="2"/>
  <c r="BF66" i="2"/>
  <c r="BN66" i="2"/>
  <c r="AU67" i="2"/>
  <c r="BI67" i="2"/>
  <c r="BQ67" i="2"/>
  <c r="BL68" i="2"/>
  <c r="BT68" i="2"/>
  <c r="AS69" i="2"/>
  <c r="BG69" i="2"/>
  <c r="BO69" i="2"/>
  <c r="V70" i="2"/>
  <c r="AV70" i="2"/>
  <c r="BJ70" i="2"/>
  <c r="BR70" i="2"/>
  <c r="AT72" i="2"/>
  <c r="BH72" i="2"/>
  <c r="BP72" i="2"/>
  <c r="AR74" i="2"/>
  <c r="BF74" i="2"/>
  <c r="BN74" i="2"/>
  <c r="AX75" i="2"/>
  <c r="AU76" i="2"/>
  <c r="BI76" i="2"/>
  <c r="BQ76" i="2"/>
  <c r="AV79" i="2"/>
  <c r="BJ79" i="2"/>
  <c r="BR79" i="2"/>
  <c r="BP81" i="2"/>
  <c r="W82" i="2"/>
  <c r="AW82" i="2"/>
  <c r="BK82" i="2"/>
  <c r="BS82" i="2"/>
  <c r="AR83" i="2"/>
  <c r="BF83" i="2"/>
  <c r="BN83" i="2"/>
  <c r="AU84" i="2"/>
  <c r="BI84" i="2"/>
  <c r="BQ84" i="2"/>
  <c r="BO3" i="3"/>
  <c r="BG3" i="3"/>
  <c r="AM3" i="3"/>
  <c r="BN3" i="3"/>
  <c r="BF3" i="3"/>
  <c r="AL3" i="3"/>
  <c r="BM3" i="3"/>
  <c r="S3" i="3"/>
  <c r="BL3" i="3"/>
  <c r="AR3" i="3"/>
  <c r="R3" i="3"/>
  <c r="BK3" i="3"/>
  <c r="AQ3" i="3"/>
  <c r="Q3" i="3"/>
  <c r="BI3" i="3"/>
  <c r="AO3" i="3"/>
  <c r="AO21" i="3"/>
  <c r="AN21" i="3"/>
  <c r="AM21" i="3"/>
  <c r="AL21" i="3"/>
  <c r="S21" i="3"/>
  <c r="AQ21" i="3"/>
  <c r="Q21" i="3"/>
  <c r="Q15" i="4"/>
  <c r="R38" i="4"/>
  <c r="Q38" i="4"/>
  <c r="P38" i="4"/>
  <c r="AU64" i="2"/>
  <c r="BI64" i="2"/>
  <c r="BQ64" i="2"/>
  <c r="AS66" i="2"/>
  <c r="BG66" i="2"/>
  <c r="BO66" i="2"/>
  <c r="V67" i="2"/>
  <c r="AV67" i="2"/>
  <c r="BJ67" i="2"/>
  <c r="BR67" i="2"/>
  <c r="BM68" i="2"/>
  <c r="BU68" i="2"/>
  <c r="AT69" i="2"/>
  <c r="BH69" i="2"/>
  <c r="BP69" i="2"/>
  <c r="W70" i="2"/>
  <c r="AW70" i="2"/>
  <c r="BK70" i="2"/>
  <c r="BS70" i="2"/>
  <c r="AU72" i="2"/>
  <c r="BI72" i="2"/>
  <c r="BQ72" i="2"/>
  <c r="AS74" i="2"/>
  <c r="BG74" i="2"/>
  <c r="BO74" i="2"/>
  <c r="V76" i="2"/>
  <c r="AV76" i="2"/>
  <c r="BJ76" i="2"/>
  <c r="BR76" i="2"/>
  <c r="W79" i="2"/>
  <c r="AW79" i="2"/>
  <c r="BK79" i="2"/>
  <c r="BS79" i="2"/>
  <c r="AU81" i="2"/>
  <c r="BI81" i="2"/>
  <c r="BQ81" i="2"/>
  <c r="X82" i="2"/>
  <c r="BL82" i="2"/>
  <c r="BT82" i="2"/>
  <c r="AS83" i="2"/>
  <c r="BG83" i="2"/>
  <c r="BO83" i="2"/>
  <c r="V84" i="2"/>
  <c r="AV84" i="2"/>
  <c r="BJ84" i="2"/>
  <c r="BR84" i="2"/>
  <c r="AN3" i="3"/>
  <c r="AM19" i="3"/>
  <c r="AL19" i="3"/>
  <c r="S19" i="3"/>
  <c r="AR19" i="3"/>
  <c r="R19" i="3"/>
  <c r="AQ19" i="3"/>
  <c r="Q19" i="3"/>
  <c r="AO19" i="3"/>
  <c r="R21" i="3"/>
  <c r="R19" i="4"/>
  <c r="P19" i="4"/>
  <c r="R43" i="4"/>
  <c r="Q43" i="4"/>
  <c r="V64" i="2"/>
  <c r="AV64" i="2"/>
  <c r="BJ64" i="2"/>
  <c r="BR64" i="2"/>
  <c r="AT66" i="2"/>
  <c r="BH66" i="2"/>
  <c r="BP66" i="2"/>
  <c r="W67" i="2"/>
  <c r="AW67" i="2"/>
  <c r="BK67" i="2"/>
  <c r="BS67" i="2"/>
  <c r="BN68" i="2"/>
  <c r="AU69" i="2"/>
  <c r="BI69" i="2"/>
  <c r="BQ69" i="2"/>
  <c r="X70" i="2"/>
  <c r="BL70" i="2"/>
  <c r="BT70" i="2"/>
  <c r="V72" i="2"/>
  <c r="AV72" i="2"/>
  <c r="BJ72" i="2"/>
  <c r="BR72" i="2"/>
  <c r="AT74" i="2"/>
  <c r="BH74" i="2"/>
  <c r="BP74" i="2"/>
  <c r="W76" i="2"/>
  <c r="AW76" i="2"/>
  <c r="BK76" i="2"/>
  <c r="BS76" i="2"/>
  <c r="AU78" i="2"/>
  <c r="BI78" i="2"/>
  <c r="X79" i="2"/>
  <c r="BL79" i="2"/>
  <c r="V81" i="2"/>
  <c r="AV81" i="2"/>
  <c r="BJ81" i="2"/>
  <c r="AQ82" i="2"/>
  <c r="BE82" i="2"/>
  <c r="BM82" i="2"/>
  <c r="BU82" i="2"/>
  <c r="AT83" i="2"/>
  <c r="BH83" i="2"/>
  <c r="BP83" i="2"/>
  <c r="W84" i="2"/>
  <c r="AW84" i="2"/>
  <c r="BK84" i="2"/>
  <c r="BS84" i="2"/>
  <c r="AP3" i="3"/>
  <c r="AN19" i="3"/>
  <c r="AP21" i="3"/>
  <c r="R13" i="4"/>
  <c r="R44" i="4" s="1"/>
  <c r="G11" i="1" s="1"/>
  <c r="P13" i="4"/>
  <c r="P44" i="4" s="1"/>
  <c r="Q19" i="4"/>
  <c r="R34" i="4"/>
  <c r="Q34" i="4"/>
  <c r="P34" i="4"/>
  <c r="W64" i="2"/>
  <c r="AW64" i="2"/>
  <c r="BK64" i="2"/>
  <c r="AU66" i="2"/>
  <c r="BI66" i="2"/>
  <c r="X67" i="2"/>
  <c r="BL67" i="2"/>
  <c r="BT67" i="2"/>
  <c r="V69" i="2"/>
  <c r="AV69" i="2"/>
  <c r="BJ69" i="2"/>
  <c r="AQ70" i="2"/>
  <c r="BE70" i="2"/>
  <c r="BM70" i="2"/>
  <c r="W72" i="2"/>
  <c r="AW72" i="2"/>
  <c r="BK72" i="2"/>
  <c r="AU74" i="2"/>
  <c r="BI74" i="2"/>
  <c r="X76" i="2"/>
  <c r="BL76" i="2"/>
  <c r="AR82" i="2"/>
  <c r="BF82" i="2"/>
  <c r="AU83" i="2"/>
  <c r="BI83" i="2"/>
  <c r="BL84" i="2"/>
  <c r="X87" i="2"/>
  <c r="AX87" i="2"/>
  <c r="AP19" i="3"/>
  <c r="AR21" i="3"/>
  <c r="Q13" i="4"/>
  <c r="R40" i="4"/>
  <c r="Q40" i="4"/>
  <c r="P40" i="4"/>
  <c r="P43" i="4"/>
  <c r="AU86" i="2"/>
  <c r="BI86" i="2"/>
  <c r="BQ86" i="2"/>
  <c r="AN2" i="3"/>
  <c r="BH2" i="3"/>
  <c r="BP2" i="3"/>
  <c r="AP4" i="3"/>
  <c r="BJ4" i="3"/>
  <c r="R6" i="3"/>
  <c r="AR6" i="3"/>
  <c r="BL6" i="3"/>
  <c r="S7" i="3"/>
  <c r="BM7" i="3"/>
  <c r="AL8" i="3"/>
  <c r="BF8" i="3"/>
  <c r="BN8" i="3"/>
  <c r="AM9" i="3"/>
  <c r="BG9" i="3"/>
  <c r="BO9" i="3"/>
  <c r="AN10" i="3"/>
  <c r="BH10" i="3"/>
  <c r="BP10" i="3"/>
  <c r="AP12" i="3"/>
  <c r="BJ12" i="3"/>
  <c r="R14" i="3"/>
  <c r="AR14" i="3"/>
  <c r="BL14" i="3"/>
  <c r="S15" i="3"/>
  <c r="BM15" i="3"/>
  <c r="AL16" i="3"/>
  <c r="BF16" i="3"/>
  <c r="BN16" i="3"/>
  <c r="AM17" i="3"/>
  <c r="BG17" i="3"/>
  <c r="BO17" i="3"/>
  <c r="AN18" i="3"/>
  <c r="BH18" i="3"/>
  <c r="BP18" i="3"/>
  <c r="BI19" i="3"/>
  <c r="AP20" i="3"/>
  <c r="BJ20" i="3"/>
  <c r="BK21" i="3"/>
  <c r="R22" i="3"/>
  <c r="AR22" i="3"/>
  <c r="BL22" i="3"/>
  <c r="R35" i="4"/>
  <c r="R37" i="4"/>
  <c r="R39" i="4"/>
  <c r="R41" i="4"/>
  <c r="W86" i="2"/>
  <c r="AW86" i="2"/>
  <c r="BK86" i="2"/>
  <c r="BS86" i="2"/>
  <c r="AP2" i="3"/>
  <c r="BJ2" i="3"/>
  <c r="AM7" i="3"/>
  <c r="BG7" i="3"/>
  <c r="BO7" i="3"/>
  <c r="AP10" i="3"/>
  <c r="BJ10" i="3"/>
  <c r="R12" i="3"/>
  <c r="AR12" i="3"/>
  <c r="BL12" i="3"/>
  <c r="AL14" i="3"/>
  <c r="BF14" i="3"/>
  <c r="BN14" i="3"/>
  <c r="AM15" i="3"/>
  <c r="BG15" i="3"/>
  <c r="BO15" i="3"/>
  <c r="AN16" i="3"/>
  <c r="BH16" i="3"/>
  <c r="BP16" i="3"/>
  <c r="AO17" i="3"/>
  <c r="BI17" i="3"/>
  <c r="AP18" i="3"/>
  <c r="BJ18" i="3"/>
  <c r="BK19" i="3"/>
  <c r="R20" i="3"/>
  <c r="AR20" i="3"/>
  <c r="BL20" i="3"/>
  <c r="BM21" i="3"/>
  <c r="AL22" i="3"/>
  <c r="BF22" i="3"/>
  <c r="BN22" i="3"/>
  <c r="Q2" i="4"/>
  <c r="Q4" i="4"/>
  <c r="Q6" i="4"/>
  <c r="Q8" i="4"/>
  <c r="Q10" i="4"/>
  <c r="X86" i="2"/>
  <c r="BL86" i="2"/>
  <c r="BT86" i="2"/>
  <c r="Q2" i="3"/>
  <c r="AQ2" i="3"/>
  <c r="BK2" i="3"/>
  <c r="BM4" i="3"/>
  <c r="AM6" i="3"/>
  <c r="BG6" i="3"/>
  <c r="BO6" i="3"/>
  <c r="AN7" i="3"/>
  <c r="BH7" i="3"/>
  <c r="BP7" i="3"/>
  <c r="AO8" i="3"/>
  <c r="BI8" i="3"/>
  <c r="AP9" i="3"/>
  <c r="BJ9" i="3"/>
  <c r="Q10" i="3"/>
  <c r="AQ10" i="3"/>
  <c r="BK10" i="3"/>
  <c r="S12" i="3"/>
  <c r="BM12" i="3"/>
  <c r="AM14" i="3"/>
  <c r="BG14" i="3"/>
  <c r="BO14" i="3"/>
  <c r="AN15" i="3"/>
  <c r="BH15" i="3"/>
  <c r="BP15" i="3"/>
  <c r="AO16" i="3"/>
  <c r="BI16" i="3"/>
  <c r="AP17" i="3"/>
  <c r="BJ17" i="3"/>
  <c r="Q18" i="3"/>
  <c r="AQ18" i="3"/>
  <c r="BK18" i="3"/>
  <c r="BL19" i="3"/>
  <c r="S20" i="3"/>
  <c r="BM20" i="3"/>
  <c r="BF21" i="3"/>
  <c r="BN21" i="3"/>
  <c r="AM22" i="3"/>
  <c r="BG22" i="3"/>
  <c r="BO22" i="3"/>
  <c r="P23" i="4"/>
  <c r="P25" i="4"/>
  <c r="P27" i="4"/>
  <c r="P29" i="4"/>
  <c r="P31" i="4"/>
  <c r="AQ86" i="2"/>
  <c r="BE86" i="2"/>
  <c r="BM86" i="2"/>
  <c r="BU86" i="2"/>
  <c r="R2" i="3"/>
  <c r="AR2" i="3"/>
  <c r="BL2" i="3"/>
  <c r="AL4" i="3"/>
  <c r="BF4" i="3"/>
  <c r="BN4" i="3"/>
  <c r="AN6" i="3"/>
  <c r="BH6" i="3"/>
  <c r="BP6" i="3"/>
  <c r="AO7" i="3"/>
  <c r="BI7" i="3"/>
  <c r="AP8" i="3"/>
  <c r="BJ8" i="3"/>
  <c r="Q9" i="3"/>
  <c r="AQ9" i="3"/>
  <c r="BK9" i="3"/>
  <c r="R10" i="3"/>
  <c r="AR10" i="3"/>
  <c r="BL10" i="3"/>
  <c r="AL12" i="3"/>
  <c r="BF12" i="3"/>
  <c r="BN12" i="3"/>
  <c r="AN14" i="3"/>
  <c r="BH14" i="3"/>
  <c r="BP14" i="3"/>
  <c r="AO15" i="3"/>
  <c r="BI15" i="3"/>
  <c r="AP16" i="3"/>
  <c r="BJ16" i="3"/>
  <c r="Q17" i="3"/>
  <c r="AQ17" i="3"/>
  <c r="BK17" i="3"/>
  <c r="R18" i="3"/>
  <c r="AR18" i="3"/>
  <c r="BL18" i="3"/>
  <c r="BM19" i="3"/>
  <c r="AL20" i="3"/>
  <c r="BF20" i="3"/>
  <c r="BN20" i="3"/>
  <c r="BG21" i="3"/>
  <c r="BO21" i="3"/>
  <c r="AN22" i="3"/>
  <c r="BH22" i="3"/>
  <c r="BP22" i="3"/>
  <c r="AR86" i="2"/>
  <c r="BF86" i="2"/>
  <c r="BN86" i="2"/>
  <c r="BM2" i="3"/>
  <c r="AP7" i="3"/>
  <c r="BJ7" i="3"/>
  <c r="AP15" i="3"/>
  <c r="BJ15" i="3"/>
  <c r="BL17" i="3"/>
  <c r="BM18" i="3"/>
  <c r="BF19" i="3"/>
  <c r="BN19" i="3"/>
  <c r="BG20" i="3"/>
  <c r="BO20" i="3"/>
  <c r="BH21" i="3"/>
  <c r="BP21" i="3"/>
  <c r="BI22" i="3"/>
  <c r="AS86" i="2"/>
  <c r="BG86" i="2"/>
  <c r="AL2" i="3"/>
  <c r="BF2" i="3"/>
  <c r="AN4" i="3"/>
  <c r="BH4" i="3"/>
  <c r="AP6" i="3"/>
  <c r="Q7" i="3"/>
  <c r="AQ7" i="3"/>
  <c r="AR8" i="3"/>
  <c r="S9" i="3"/>
  <c r="AL10" i="3"/>
  <c r="BF10" i="3"/>
  <c r="AN12" i="3"/>
  <c r="BH12" i="3"/>
  <c r="AP14" i="3"/>
  <c r="BJ14" i="3"/>
  <c r="Q15" i="3"/>
  <c r="AQ15" i="3"/>
  <c r="BK15" i="3"/>
  <c r="R16" i="3"/>
  <c r="AR16" i="3"/>
  <c r="BL16" i="3"/>
  <c r="S17" i="3"/>
  <c r="BM17" i="3"/>
  <c r="AL18" i="3"/>
  <c r="BF18" i="3"/>
  <c r="BG19" i="3"/>
  <c r="BH20" i="3"/>
  <c r="BE88" i="2" l="1"/>
  <c r="G21" i="1" s="1"/>
  <c r="G22" i="1" s="1"/>
  <c r="BT88" i="2"/>
  <c r="P28" i="1" s="1"/>
  <c r="AV87" i="2"/>
  <c r="AV88" i="2" s="1"/>
  <c r="L17" i="1" s="1"/>
  <c r="L18" i="1" s="1"/>
  <c r="L24" i="1"/>
  <c r="BP88" i="2"/>
  <c r="L28" i="1" s="1"/>
  <c r="AS87" i="2"/>
  <c r="AS88" i="2" s="1"/>
  <c r="I17" i="1" s="1"/>
  <c r="I18" i="1" s="1"/>
  <c r="AQ87" i="2"/>
  <c r="AQ88" i="2"/>
  <c r="G17" i="1" s="1"/>
  <c r="G18" i="1" s="1"/>
  <c r="BL88" i="2"/>
  <c r="H28" i="1" s="1"/>
  <c r="V88" i="2"/>
  <c r="G14" i="1" s="1"/>
  <c r="BH88" i="2"/>
  <c r="J21" i="1" s="1"/>
  <c r="X88" i="2"/>
  <c r="G12" i="1" s="1"/>
  <c r="I22" i="1" s="1"/>
  <c r="Y25" i="2"/>
  <c r="BK25" i="2" s="1"/>
  <c r="AT87" i="2"/>
  <c r="AT88" i="2" s="1"/>
  <c r="J17" i="1" s="1"/>
  <c r="J18" i="1" s="1"/>
  <c r="BS88" i="2"/>
  <c r="O28" i="1" s="1"/>
  <c r="H24" i="1"/>
  <c r="H25" i="1" s="1"/>
  <c r="N24" i="1"/>
  <c r="N25" i="1" s="1"/>
  <c r="M24" i="1"/>
  <c r="G24" i="1"/>
  <c r="G25" i="1" s="1"/>
  <c r="J24" i="1"/>
  <c r="J25" i="1" s="1"/>
  <c r="K24" i="1"/>
  <c r="K25" i="1" s="1"/>
  <c r="R24" i="1"/>
  <c r="R25" i="1" s="1"/>
  <c r="Q24" i="1"/>
  <c r="Q25" i="1" s="1"/>
  <c r="I24" i="1"/>
  <c r="I25" i="1" s="1"/>
  <c r="R23" i="3"/>
  <c r="Q23" i="3"/>
  <c r="Q44" i="4"/>
  <c r="BK88" i="2"/>
  <c r="G28" i="1" s="1"/>
  <c r="AR87" i="2"/>
  <c r="AR88" i="2" s="1"/>
  <c r="H17" i="1" s="1"/>
  <c r="H18" i="1" s="1"/>
  <c r="S23" i="3"/>
  <c r="G13" i="1" s="1"/>
  <c r="AW87" i="2"/>
  <c r="AW88" i="2"/>
  <c r="M17" i="1" s="1"/>
  <c r="M18" i="1" s="1"/>
  <c r="BQ88" i="2"/>
  <c r="M28" i="1" s="1"/>
  <c r="BR88" i="2"/>
  <c r="N28" i="1" s="1"/>
  <c r="BI88" i="2"/>
  <c r="K21" i="1" s="1"/>
  <c r="K22" i="1" s="1"/>
  <c r="P24" i="1"/>
  <c r="P25" i="1" s="1"/>
  <c r="BM88" i="2"/>
  <c r="I28" i="1" s="1"/>
  <c r="BJ88" i="2"/>
  <c r="L21" i="1" s="1"/>
  <c r="L22" i="1" s="1"/>
  <c r="AU87" i="2"/>
  <c r="AU88" i="2" s="1"/>
  <c r="K17" i="1" s="1"/>
  <c r="K18" i="1" s="1"/>
  <c r="O25" i="1" l="1"/>
  <c r="H22" i="1"/>
  <c r="L25" i="1"/>
  <c r="R28" i="1"/>
  <c r="W88" i="2"/>
  <c r="G9" i="1" s="1"/>
  <c r="M25" i="1"/>
  <c r="J22" i="1"/>
</calcChain>
</file>

<file path=xl/sharedStrings.xml><?xml version="1.0" encoding="utf-8"?>
<sst xmlns="http://schemas.openxmlformats.org/spreadsheetml/2006/main" count="573" uniqueCount="227">
  <si>
    <t>Customer information</t>
  </si>
  <si>
    <t>Company Name:</t>
  </si>
  <si>
    <t>Billing Address:</t>
  </si>
  <si>
    <t>Delivery address:</t>
  </si>
  <si>
    <t>VAT number (if available):</t>
  </si>
  <si>
    <t>Contact person:</t>
  </si>
  <si>
    <t>Phone number:</t>
  </si>
  <si>
    <t>www.thrillseekerholds.com</t>
  </si>
  <si>
    <t>Total Price*</t>
  </si>
  <si>
    <t>Total fiberglass macros</t>
  </si>
  <si>
    <t>Total PU holds</t>
  </si>
  <si>
    <t>Total PE holds</t>
  </si>
  <si>
    <t>Total weight</t>
  </si>
  <si>
    <t>Hold by size</t>
  </si>
  <si>
    <t>XS</t>
  </si>
  <si>
    <t>S</t>
  </si>
  <si>
    <t>M</t>
  </si>
  <si>
    <t>L</t>
  </si>
  <si>
    <t>XL</t>
  </si>
  <si>
    <t>MEGA</t>
  </si>
  <si>
    <t>GIGA</t>
  </si>
  <si>
    <t>pcs</t>
  </si>
  <si>
    <t>%</t>
  </si>
  <si>
    <t>Holds by grip</t>
  </si>
  <si>
    <t>Footholds</t>
  </si>
  <si>
    <t>Jugs</t>
  </si>
  <si>
    <t>Edges</t>
  </si>
  <si>
    <t>Slopers</t>
  </si>
  <si>
    <t>Pinches</t>
  </si>
  <si>
    <t>Pockets</t>
  </si>
  <si>
    <t>Holds by color</t>
  </si>
  <si>
    <t>Required bolts                    (M10 Cap head bolt)</t>
  </si>
  <si>
    <t>Total</t>
  </si>
  <si>
    <t>Ref. No.</t>
  </si>
  <si>
    <t>Set name</t>
  </si>
  <si>
    <t>Grip type</t>
  </si>
  <si>
    <t>Size</t>
  </si>
  <si>
    <t>View picture</t>
  </si>
  <si>
    <t>Total holds/set</t>
  </si>
  <si>
    <t>Price (EUR)</t>
  </si>
  <si>
    <t>Set</t>
  </si>
  <si>
    <t>Yellow</t>
  </si>
  <si>
    <t>Red</t>
  </si>
  <si>
    <t>Blue</t>
  </si>
  <si>
    <t>Black</t>
  </si>
  <si>
    <t>Fluoro Orange</t>
  </si>
  <si>
    <t>Fluoro Green</t>
  </si>
  <si>
    <t>Fluoro Pink</t>
  </si>
  <si>
    <t>Signal violet</t>
  </si>
  <si>
    <t>Mint 6027</t>
  </si>
  <si>
    <t>Green dark (US)</t>
  </si>
  <si>
    <t>Green light (US)</t>
  </si>
  <si>
    <t>White*</t>
  </si>
  <si>
    <t>Weight (kg.)</t>
  </si>
  <si>
    <t>Total weight (kg.)</t>
  </si>
  <si>
    <t>Total 
Amount</t>
  </si>
  <si>
    <t>colors</t>
  </si>
  <si>
    <t>Obsidian - L Pinches Hard</t>
  </si>
  <si>
    <t>Obsidian – L Pinches Positive</t>
  </si>
  <si>
    <t>Obsidian - M Edges Hard</t>
  </si>
  <si>
    <t>Obsidian - M Edges Positive</t>
  </si>
  <si>
    <t>Obsidian - Mega Sloper 1</t>
  </si>
  <si>
    <t>Mega</t>
  </si>
  <si>
    <t>Obsidian - Mega Sloper 2</t>
  </si>
  <si>
    <t>Obsidian - S Edges Screw On</t>
  </si>
  <si>
    <t>Obsidian - XL Slopers 1</t>
  </si>
  <si>
    <t>Obsidian - XL Slopers 2</t>
  </si>
  <si>
    <t>Obsidian - XS Footholds</t>
  </si>
  <si>
    <t>Obsidian - Full Line</t>
  </si>
  <si>
    <t>-</t>
  </si>
  <si>
    <t>view</t>
  </si>
  <si>
    <t>Take it easy – L Jugs</t>
  </si>
  <si>
    <t>Take it easy – M Jugs</t>
  </si>
  <si>
    <t>Take it easy – S Jugs</t>
  </si>
  <si>
    <t>Take it easy – XL Jugs</t>
  </si>
  <si>
    <t>Take it easy - Full Line</t>
  </si>
  <si>
    <t>Petra - L Jugs</t>
  </si>
  <si>
    <t>Petra – M Edges</t>
  </si>
  <si>
    <t>Petra – M Pockets</t>
  </si>
  <si>
    <t>Petra – Mega Pinch 1</t>
  </si>
  <si>
    <t>Petra – Mega Pinch 2</t>
  </si>
  <si>
    <t>Petra – XL Jugs</t>
  </si>
  <si>
    <t>Petra – XL Slopers</t>
  </si>
  <si>
    <t>Petra - Full Line</t>
  </si>
  <si>
    <t> Rubble - Crimps S-M screw-on</t>
  </si>
  <si>
    <t>S-M</t>
  </si>
  <si>
    <t> Rubble – Edges/Pinches M/L</t>
  </si>
  <si>
    <t>M-L</t>
  </si>
  <si>
    <t> Rubble – Jibs screw-on</t>
  </si>
  <si>
    <t> Rubble – Jugs L-XL</t>
  </si>
  <si>
    <t>L-XL</t>
  </si>
  <si>
    <t> Rubble – Jugs M screw-on</t>
  </si>
  <si>
    <t> Rubble – L 1</t>
  </si>
  <si>
    <t> Rubble – M 1</t>
  </si>
  <si>
    <t> Rubble – M 2</t>
  </si>
  <si>
    <t> Rubble – M-L positive</t>
  </si>
  <si>
    <t> Rubble – Mega</t>
  </si>
  <si>
    <t> Rubble – S 1</t>
  </si>
  <si>
    <t> Rubble – S 2</t>
  </si>
  <si>
    <t> Rubble – S 3</t>
  </si>
  <si>
    <t> Rubble – S-M 2 screw-on</t>
  </si>
  <si>
    <t> Rubble – S-M 3 screw-on</t>
  </si>
  <si>
    <t> Rubble – Slopers XL</t>
  </si>
  <si>
    <t> Rubble – Slopers XL 2</t>
  </si>
  <si>
    <t> Rubble – Slopers XL 3</t>
  </si>
  <si>
    <t> Rubble – Slopers XL-Mega</t>
  </si>
  <si>
    <t>XL-Mega</t>
  </si>
  <si>
    <t> Rubble – XS-S</t>
  </si>
  <si>
    <t>XS-S</t>
  </si>
  <si>
    <r>
      <rPr>
        <b/>
        <sz val="10"/>
        <color rgb="FF000000"/>
        <rFont val="Arial"/>
        <family val="2"/>
        <charset val="1"/>
      </rPr>
      <t xml:space="preserve">Rubble - Full Line </t>
    </r>
    <r>
      <rPr>
        <b/>
        <sz val="10"/>
        <color rgb="FFFF0000"/>
        <rFont val="Arial"/>
        <family val="2"/>
        <charset val="1"/>
      </rPr>
      <t>NEW</t>
    </r>
  </si>
  <si>
    <t>Titans - M Edges</t>
  </si>
  <si>
    <t>Titans-L Pinches</t>
  </si>
  <si>
    <t>Titans-Mega Pinches</t>
  </si>
  <si>
    <t>Titans-Mega Slopers</t>
  </si>
  <si>
    <t>Titans-Volume 1</t>
  </si>
  <si>
    <t>Giga</t>
  </si>
  <si>
    <t>Titans-Volume 2</t>
  </si>
  <si>
    <t>Titans-Volume 3</t>
  </si>
  <si>
    <t>Titans-Volume 4</t>
  </si>
  <si>
    <t>Titans-XL-Mega Edges/Slopers</t>
  </si>
  <si>
    <t>XS-S Footholds Scr-On</t>
  </si>
  <si>
    <t>Titans - Full Line</t>
  </si>
  <si>
    <t>Titans II - Mega 1</t>
  </si>
  <si>
    <t>Titans II - Mega 2</t>
  </si>
  <si>
    <t>Titans II – Giga 1</t>
  </si>
  <si>
    <t>Titans II – Giga 2</t>
  </si>
  <si>
    <t>Titans II – Giga 3</t>
  </si>
  <si>
    <t>Titans II – L pockets</t>
  </si>
  <si>
    <t>Titans II – L positive</t>
  </si>
  <si>
    <t>Titans II – M 1</t>
  </si>
  <si>
    <t>Titans II – M 2</t>
  </si>
  <si>
    <t>Titans II – XL 1</t>
  </si>
  <si>
    <t>Titans II – XL 2</t>
  </si>
  <si>
    <t>Titans II – XL 3</t>
  </si>
  <si>
    <t>Titans II-XS Footholds Screw On</t>
  </si>
  <si>
    <t>Titans II–L slopers 1</t>
  </si>
  <si>
    <t>Titans II–L slopers 2</t>
  </si>
  <si>
    <t>Titans II–L slopers 3</t>
  </si>
  <si>
    <t>Titans II–S hard crimps</t>
  </si>
  <si>
    <t>Titans II - Full Line</t>
  </si>
  <si>
    <t>DoughJo Blockers L-Mega 2</t>
  </si>
  <si>
    <t>L-Mega</t>
  </si>
  <si>
    <t>DoughJo Blockers L-XL 1</t>
  </si>
  <si>
    <t>DoughJo Blockers L-XL 2</t>
  </si>
  <si>
    <t>DoughJo Blockers L-XL 3</t>
  </si>
  <si>
    <t>DoughJo Blockers L-XL 4</t>
  </si>
  <si>
    <t>DoughJo Blockers L-XL 5</t>
  </si>
  <si>
    <t>DoughJo Blockers L–Mega</t>
  </si>
  <si>
    <t>DoughJo Blockers Giga</t>
  </si>
  <si>
    <t>DoughJo Blockers XL–Mega 1</t>
  </si>
  <si>
    <t>DoughJo Blockers XL–Mega 2</t>
  </si>
  <si>
    <t>DoughJo Blockers XL–Mega 3</t>
  </si>
  <si>
    <t>DoughJo Blockers - Full Line</t>
  </si>
  <si>
    <t>White</t>
  </si>
  <si>
    <t>Pebbles set 1</t>
  </si>
  <si>
    <t>Pebbles set 2</t>
  </si>
  <si>
    <t>Pebbles set 3</t>
  </si>
  <si>
    <t>Pebbles set 4</t>
  </si>
  <si>
    <t>Pebbles set 5</t>
  </si>
  <si>
    <t>Pebbles set 6</t>
  </si>
  <si>
    <t>Pebbles set 7</t>
  </si>
  <si>
    <t>Pebbles set 8</t>
  </si>
  <si>
    <t>Pebbles set 9</t>
  </si>
  <si>
    <t>Pebbles set 10</t>
  </si>
  <si>
    <t>Pebbles set 11</t>
  </si>
  <si>
    <t>Pebbles set 12</t>
  </si>
  <si>
    <t>Pebbles set 13 roof jugs</t>
  </si>
  <si>
    <t>Pebbles set 14 roof jugs</t>
  </si>
  <si>
    <t>Pebbles set 15 roof jugs</t>
  </si>
  <si>
    <t>Pebbles set 16 roof jugs</t>
  </si>
  <si>
    <t>Pebbles set 17 roof jugs</t>
  </si>
  <si>
    <t>Pebbles set 18</t>
  </si>
  <si>
    <t>Pebbles set 19</t>
  </si>
  <si>
    <t>Pebbles set 20</t>
  </si>
  <si>
    <t>XL/Mega</t>
  </si>
  <si>
    <t>Pebbles set 21</t>
  </si>
  <si>
    <t>Fiberglass macros</t>
  </si>
  <si>
    <t>View</t>
  </si>
  <si>
    <t>Sulfur Yellow 1023</t>
  </si>
  <si>
    <t>Traffic Red 3020</t>
  </si>
  <si>
    <t>Sky Blue 5015</t>
  </si>
  <si>
    <t>Jet Black 9005</t>
  </si>
  <si>
    <t>Signal Violet 4008</t>
  </si>
  <si>
    <t>Yellow Green 6018</t>
  </si>
  <si>
    <t>Off-white RAL 9016</t>
  </si>
  <si>
    <t>Obsidian Macro 1</t>
  </si>
  <si>
    <t>Obsidian Macro 2</t>
  </si>
  <si>
    <t>Obsidian Macro 3</t>
  </si>
  <si>
    <t>Obsidian Macro 4</t>
  </si>
  <si>
    <t>Obsidian Macro 5</t>
  </si>
  <si>
    <t>Obsidian Macro 6</t>
  </si>
  <si>
    <t>Obsidian Macro 7</t>
  </si>
  <si>
    <t>Obsidian Macro 8</t>
  </si>
  <si>
    <t>Obsidian Macro 9-10 (Blockers)</t>
  </si>
  <si>
    <t>Rubble Macro 1</t>
  </si>
  <si>
    <t>Rubble Macro 2</t>
  </si>
  <si>
    <t>Rubble Macro 3</t>
  </si>
  <si>
    <t>Rubble Macro 4</t>
  </si>
  <si>
    <t>Rubble Macro 5</t>
  </si>
  <si>
    <t>Rubble Macro 6</t>
  </si>
  <si>
    <t>Rubble Macro 7</t>
  </si>
  <si>
    <t>Rubble Macro 8</t>
  </si>
  <si>
    <t>Rubble Macro 9</t>
  </si>
  <si>
    <t>Rubble Macro 10</t>
  </si>
  <si>
    <t>Rubble - Full Line</t>
  </si>
  <si>
    <t>Rubble Macro 1 dual texture</t>
  </si>
  <si>
    <t>Rubble Macro 2 dual texture</t>
  </si>
  <si>
    <t>Rubble Macro 3 dual texture</t>
  </si>
  <si>
    <t>Rubble Macro 4 dual texture</t>
  </si>
  <si>
    <t>Rubble Macro 5 dual texture</t>
  </si>
  <si>
    <t>Rubble Macro 6 dual texture</t>
  </si>
  <si>
    <t>Rubble Macro 7 dual texture</t>
  </si>
  <si>
    <t>Rubble Macro 8 dual texture</t>
  </si>
  <si>
    <t>Rubble Macro 9 dual texture</t>
  </si>
  <si>
    <t>Rubble Macro 10 dual texture</t>
  </si>
  <si>
    <t>Rubble DUAL - Full Line</t>
  </si>
  <si>
    <t>Rubble II Macro 1</t>
  </si>
  <si>
    <t>Rubble II Macro 2</t>
  </si>
  <si>
    <t>Rubble II Macro 3</t>
  </si>
  <si>
    <t>Rubble II Macro 4</t>
  </si>
  <si>
    <t>Rubble II Macro 5</t>
  </si>
  <si>
    <t>Rubble II Macro 6</t>
  </si>
  <si>
    <t>Rubble II Macro 7</t>
  </si>
  <si>
    <t>Rubble II Macro 8</t>
  </si>
  <si>
    <t>Rubble II Macro 9+10</t>
  </si>
  <si>
    <r>
      <rPr>
        <b/>
        <sz val="10"/>
        <color rgb="FF000000"/>
        <rFont val="Arial"/>
        <family val="2"/>
        <charset val="1"/>
      </rPr>
      <t xml:space="preserve">Rubble II - Full Line </t>
    </r>
    <r>
      <rPr>
        <b/>
        <sz val="10"/>
        <color rgb="FFFF0000"/>
        <rFont val="Arial"/>
        <family val="2"/>
        <charset val="1"/>
      </rPr>
      <t>NEW</t>
    </r>
  </si>
  <si>
    <r>
      <t xml:space="preserve">*All listed prices are in EURO, without VAT and shipping fees. We accept payments via bank transfers or credit/debit card. Please use the tabs below to select your climbing holds and macros. Email your complete order to </t>
    </r>
    <r>
      <rPr>
        <b/>
        <sz val="10"/>
        <color rgb="FF000000"/>
        <rFont val="Arial"/>
        <family val="2"/>
      </rPr>
      <t xml:space="preserve">tz.bonev@holdsandwalls.at
</t>
    </r>
    <r>
      <rPr>
        <sz val="10"/>
        <color rgb="FF000000"/>
        <rFont val="Arial"/>
        <family val="2"/>
      </rPr>
      <t xml:space="preserve">If you need mats or matting solutions mail your inquiry to </t>
    </r>
    <r>
      <rPr>
        <b/>
        <sz val="10"/>
        <color rgb="FF000000"/>
        <rFont val="Arial"/>
        <family val="2"/>
      </rPr>
      <t>sales@topmat.at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</si>
</sst>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EUR]"/>
    <numFmt numFmtId="165" formatCode="0.0&quot; kg.&quot;"/>
  </numFmts>
  <fonts count="21" x14ac:knownFonts="1">
    <font>
      <sz val="11"/>
      <color rgb="FF000000"/>
      <name val="Calibri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FFFFFF"/>
      <name val="Arial"/>
      <family val="2"/>
      <charset val="1"/>
    </font>
    <font>
      <sz val="10"/>
      <name val="Arial"/>
      <family val="2"/>
      <charset val="1"/>
    </font>
    <font>
      <sz val="10"/>
      <color rgb="FFFFFFFF"/>
      <name val="Arial"/>
      <family val="2"/>
      <charset val="1"/>
    </font>
    <font>
      <u/>
      <sz val="10"/>
      <color rgb="FF000000"/>
      <name val="Arial"/>
      <family val="2"/>
      <charset val="1"/>
    </font>
    <font>
      <u/>
      <sz val="11"/>
      <color rgb="FF0563C1"/>
      <name val="Calibri"/>
      <family val="2"/>
      <charset val="1"/>
    </font>
    <font>
      <u/>
      <sz val="10"/>
      <color rgb="FF0563C1"/>
      <name val="Arial"/>
      <family val="2"/>
      <charset val="1"/>
    </font>
    <font>
      <sz val="9"/>
      <color rgb="FF000000"/>
      <name val="Arial"/>
      <family val="2"/>
      <charset val="1"/>
    </font>
    <font>
      <sz val="9"/>
      <color rgb="FFFFFFFF"/>
      <name val="Arial"/>
      <family val="2"/>
      <charset val="1"/>
    </font>
    <font>
      <i/>
      <sz val="10"/>
      <color rgb="FFFFFFFF"/>
      <name val="Arial"/>
      <family val="2"/>
      <charset val="1"/>
    </font>
    <font>
      <b/>
      <i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charset val="1"/>
    </font>
    <font>
      <b/>
      <sz val="10"/>
      <color rgb="FFFF0000"/>
      <name val="Arial"/>
      <family val="2"/>
      <charset val="1"/>
    </font>
    <font>
      <sz val="10"/>
      <color rgb="FFFF0000"/>
      <name val="Arial"/>
      <family val="2"/>
      <charset val="1"/>
    </font>
    <font>
      <sz val="6.5"/>
      <color rgb="FFFF0000"/>
      <name val="Arial"/>
      <family val="2"/>
      <charset val="1"/>
    </font>
    <font>
      <sz val="11"/>
      <color rgb="FF000000"/>
      <name val="Calibri"/>
      <family val="2"/>
      <charset val="1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1C1C1C"/>
        <bgColor rgb="FF333300"/>
      </patternFill>
    </fill>
    <fill>
      <patternFill patternType="solid">
        <fgColor rgb="FFFFFF7F"/>
        <bgColor rgb="FFFFFFCC"/>
      </patternFill>
    </fill>
    <fill>
      <patternFill patternType="solid">
        <fgColor rgb="FFFF7F7F"/>
        <bgColor rgb="FFFEB67F"/>
      </patternFill>
    </fill>
    <fill>
      <patternFill patternType="solid">
        <fgColor rgb="FF96BADA"/>
        <bgColor rgb="FFA9C09A"/>
      </patternFill>
    </fill>
    <fill>
      <patternFill patternType="solid">
        <fgColor rgb="FF7F7F7F"/>
        <bgColor rgb="FF767171"/>
      </patternFill>
    </fill>
    <fill>
      <patternFill patternType="solid">
        <fgColor rgb="FFFEB67F"/>
        <bgColor rgb="FFE0B6E0"/>
      </patternFill>
    </fill>
    <fill>
      <patternFill patternType="solid">
        <fgColor rgb="FF9EF8A3"/>
        <bgColor rgb="FF7FFEF7"/>
      </patternFill>
    </fill>
    <fill>
      <patternFill patternType="solid">
        <fgColor rgb="FFF79FEB"/>
        <bgColor rgb="FFE0B6E0"/>
      </patternFill>
    </fill>
    <fill>
      <patternFill patternType="solid">
        <fgColor rgb="FFE0B6E0"/>
        <bgColor rgb="FFF79FEB"/>
      </patternFill>
    </fill>
    <fill>
      <patternFill patternType="solid">
        <fgColor rgb="FF7FFEF7"/>
        <bgColor rgb="FF9EF8A3"/>
      </patternFill>
    </fill>
    <fill>
      <patternFill patternType="solid">
        <fgColor rgb="FFA9C09A"/>
        <bgColor rgb="FF96BADA"/>
      </patternFill>
    </fill>
    <fill>
      <patternFill patternType="solid">
        <fgColor rgb="FFE2EFD9"/>
        <bgColor rgb="FFDDDDDD"/>
      </patternFill>
    </fill>
    <fill>
      <patternFill patternType="solid">
        <fgColor rgb="FF8D8D8D"/>
        <bgColor rgb="FF7F7F7F"/>
      </patternFill>
    </fill>
    <fill>
      <patternFill patternType="solid">
        <fgColor rgb="FF767171"/>
        <bgColor rgb="FF7F7F7F"/>
      </patternFill>
    </fill>
    <fill>
      <patternFill patternType="solid">
        <fgColor rgb="FFDDDDDD"/>
        <bgColor rgb="FFD6D5D5"/>
      </patternFill>
    </fill>
    <fill>
      <patternFill patternType="solid">
        <fgColor rgb="FFD6D5D5"/>
        <bgColor rgb="FFDDDDDD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</borders>
  <cellStyleXfs count="4">
    <xf numFmtId="0" fontId="0" fillId="0" borderId="0"/>
    <xf numFmtId="9" fontId="18" fillId="0" borderId="0" applyBorder="0" applyProtection="0"/>
    <xf numFmtId="0" fontId="7" fillId="0" borderId="0" applyBorder="0" applyProtection="0"/>
    <xf numFmtId="0" fontId="4" fillId="0" borderId="0"/>
  </cellStyleXfs>
  <cellXfs count="166">
    <xf numFmtId="0" fontId="0" fillId="0" borderId="0" xfId="0"/>
    <xf numFmtId="0" fontId="2" fillId="2" borderId="1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vertical="center" wrapText="1"/>
    </xf>
    <xf numFmtId="165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164" fontId="3" fillId="3" borderId="1" xfId="0" applyNumberFormat="1" applyFont="1" applyFill="1" applyBorder="1" applyAlignment="1" applyProtection="1">
      <alignment horizontal="center" vertical="center"/>
    </xf>
    <xf numFmtId="0" fontId="3" fillId="3" borderId="3" xfId="0" applyFont="1" applyFill="1" applyBorder="1" applyAlignment="1" applyProtection="1">
      <alignment horizontal="center" vertical="center"/>
    </xf>
    <xf numFmtId="0" fontId="8" fillId="2" borderId="2" xfId="2" applyFont="1" applyFill="1" applyBorder="1" applyAlignment="1" applyProtection="1">
      <alignment horizontal="center" vertical="center"/>
    </xf>
    <xf numFmtId="0" fontId="6" fillId="2" borderId="0" xfId="2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/>
    </xf>
    <xf numFmtId="0" fontId="5" fillId="3" borderId="1" xfId="3" applyFont="1" applyFill="1" applyBorder="1" applyAlignment="1" applyProtection="1">
      <alignment horizontal="center" wrapText="1"/>
    </xf>
    <xf numFmtId="0" fontId="5" fillId="3" borderId="1" xfId="3" applyFont="1" applyFill="1" applyBorder="1" applyAlignment="1" applyProtection="1">
      <alignment horizontal="center" vertical="top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3" borderId="1" xfId="3" applyFont="1" applyFill="1" applyBorder="1" applyAlignment="1" applyProtection="1">
      <alignment horizontal="center" vertical="top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0" fillId="2" borderId="0" xfId="0" applyFill="1" applyAlignment="1" applyProtection="1"/>
    <xf numFmtId="0" fontId="1" fillId="2" borderId="0" xfId="0" applyFont="1" applyFill="1" applyAlignment="1" applyProtection="1">
      <alignment vertical="center"/>
      <protection hidden="1"/>
    </xf>
    <xf numFmtId="0" fontId="2" fillId="2" borderId="0" xfId="0" applyFont="1" applyFill="1" applyAlignment="1" applyProtection="1"/>
    <xf numFmtId="0" fontId="8" fillId="2" borderId="0" xfId="2" applyFont="1" applyFill="1" applyBorder="1" applyAlignment="1" applyProtection="1"/>
    <xf numFmtId="0" fontId="2" fillId="2" borderId="0" xfId="0" applyFont="1" applyFill="1" applyAlignment="1" applyProtection="1">
      <alignment horizontal="left"/>
    </xf>
    <xf numFmtId="0" fontId="2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2" fillId="2" borderId="0" xfId="0" applyFont="1" applyFill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9" fontId="2" fillId="2" borderId="1" xfId="1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/>
    </xf>
    <xf numFmtId="0" fontId="2" fillId="2" borderId="0" xfId="0" applyFont="1" applyFill="1" applyAlignment="1" applyProtection="1">
      <alignment horizontal="center"/>
    </xf>
    <xf numFmtId="0" fontId="9" fillId="4" borderId="1" xfId="0" applyFont="1" applyFill="1" applyBorder="1" applyAlignment="1" applyProtection="1">
      <alignment horizontal="center" vertical="center"/>
      <protection hidden="1"/>
    </xf>
    <xf numFmtId="0" fontId="9" fillId="5" borderId="1" xfId="0" applyFont="1" applyFill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10" fillId="7" borderId="1" xfId="0" applyFont="1" applyFill="1" applyBorder="1" applyAlignment="1" applyProtection="1">
      <alignment horizontal="center" vertical="center"/>
      <protection hidden="1"/>
    </xf>
    <xf numFmtId="0" fontId="9" fillId="8" borderId="1" xfId="0" applyFont="1" applyFill="1" applyBorder="1" applyAlignment="1" applyProtection="1">
      <alignment horizontal="center" vertical="center" wrapText="1"/>
      <protection hidden="1"/>
    </xf>
    <xf numFmtId="0" fontId="9" fillId="9" borderId="1" xfId="0" applyFont="1" applyFill="1" applyBorder="1" applyAlignment="1" applyProtection="1">
      <alignment horizontal="center" vertical="center" wrapText="1"/>
      <protection hidden="1"/>
    </xf>
    <xf numFmtId="0" fontId="9" fillId="10" borderId="1" xfId="0" applyFont="1" applyFill="1" applyBorder="1" applyAlignment="1" applyProtection="1">
      <alignment horizontal="center" vertical="center" wrapText="1"/>
      <protection hidden="1"/>
    </xf>
    <xf numFmtId="0" fontId="9" fillId="11" borderId="1" xfId="0" applyFont="1" applyFill="1" applyBorder="1" applyAlignment="1" applyProtection="1">
      <alignment horizontal="center" vertical="center"/>
      <protection hidden="1"/>
    </xf>
    <xf numFmtId="0" fontId="9" fillId="12" borderId="1" xfId="0" applyFont="1" applyFill="1" applyBorder="1" applyAlignment="1" applyProtection="1">
      <alignment horizontal="center" vertical="center" wrapText="1"/>
      <protection hidden="1"/>
    </xf>
    <xf numFmtId="0" fontId="9" fillId="13" borderId="1" xfId="0" applyFont="1" applyFill="1" applyBorder="1" applyAlignment="1" applyProtection="1">
      <alignment horizontal="center" vertical="center" wrapText="1"/>
      <protection hidden="1"/>
    </xf>
    <xf numFmtId="0" fontId="9" fillId="14" borderId="1" xfId="0" applyFont="1" applyFill="1" applyBorder="1" applyAlignment="1" applyProtection="1">
      <alignment horizontal="center" vertical="center" wrapText="1"/>
      <protection hidden="1"/>
    </xf>
    <xf numFmtId="0" fontId="9" fillId="2" borderId="1" xfId="0" applyFont="1" applyFill="1" applyBorder="1" applyAlignment="1" applyProtection="1">
      <alignment horizontal="center" vertical="center" wrapText="1"/>
      <protection hidden="1"/>
    </xf>
    <xf numFmtId="0" fontId="2" fillId="2" borderId="0" xfId="0" applyFont="1" applyFill="1" applyAlignment="1" applyProtection="1">
      <alignment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2" fillId="2" borderId="0" xfId="0" applyFont="1" applyFill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0" fillId="0" borderId="0" xfId="0" applyAlignment="1" applyProtection="1"/>
    <xf numFmtId="0" fontId="4" fillId="0" borderId="0" xfId="0" applyFont="1" applyAlignment="1" applyProtection="1"/>
    <xf numFmtId="0" fontId="4" fillId="0" borderId="0" xfId="0" applyFont="1" applyAlignment="1" applyProtection="1">
      <alignment horizontal="center"/>
    </xf>
    <xf numFmtId="2" fontId="4" fillId="0" borderId="0" xfId="0" applyNumberFormat="1" applyFont="1" applyAlignment="1" applyProtection="1">
      <alignment horizontal="center"/>
    </xf>
    <xf numFmtId="0" fontId="5" fillId="15" borderId="1" xfId="0" applyFont="1" applyFill="1" applyBorder="1" applyAlignment="1" applyProtection="1">
      <alignment horizontal="center" vertical="center"/>
    </xf>
    <xf numFmtId="0" fontId="5" fillId="15" borderId="1" xfId="0" applyFont="1" applyFill="1" applyBorder="1" applyAlignment="1" applyProtection="1">
      <alignment horizontal="center" vertical="center" wrapText="1"/>
    </xf>
    <xf numFmtId="0" fontId="5" fillId="15" borderId="5" xfId="0" applyFont="1" applyFill="1" applyBorder="1" applyAlignment="1" applyProtection="1">
      <alignment horizontal="center" vertical="center"/>
    </xf>
    <xf numFmtId="2" fontId="5" fillId="15" borderId="1" xfId="0" applyNumberFormat="1" applyFont="1" applyFill="1" applyBorder="1" applyAlignment="1" applyProtection="1">
      <alignment horizontal="center" vertical="center" wrapText="1"/>
      <protection hidden="1"/>
    </xf>
    <xf numFmtId="0" fontId="1" fillId="4" borderId="0" xfId="0" applyFont="1" applyFill="1" applyAlignment="1" applyProtection="1">
      <alignment horizontal="center" textRotation="90"/>
      <protection hidden="1"/>
    </xf>
    <xf numFmtId="0" fontId="1" fillId="5" borderId="0" xfId="0" applyFont="1" applyFill="1" applyAlignment="1" applyProtection="1">
      <alignment horizontal="center" textRotation="90"/>
      <protection hidden="1"/>
    </xf>
    <xf numFmtId="0" fontId="1" fillId="6" borderId="0" xfId="0" applyFont="1" applyFill="1" applyAlignment="1" applyProtection="1">
      <alignment horizontal="center" textRotation="90"/>
      <protection hidden="1"/>
    </xf>
    <xf numFmtId="0" fontId="3" fillId="7" borderId="0" xfId="0" applyFont="1" applyFill="1" applyAlignment="1" applyProtection="1">
      <alignment horizontal="center" textRotation="90"/>
      <protection hidden="1"/>
    </xf>
    <xf numFmtId="0" fontId="1" fillId="8" borderId="0" xfId="0" applyFont="1" applyFill="1" applyAlignment="1" applyProtection="1">
      <alignment horizontal="center" textRotation="90"/>
      <protection hidden="1"/>
    </xf>
    <xf numFmtId="0" fontId="1" fillId="9" borderId="0" xfId="0" applyFont="1" applyFill="1" applyAlignment="1" applyProtection="1">
      <alignment horizontal="center" textRotation="90"/>
      <protection hidden="1"/>
    </xf>
    <xf numFmtId="0" fontId="1" fillId="10" borderId="0" xfId="0" applyFont="1" applyFill="1" applyAlignment="1" applyProtection="1">
      <alignment horizontal="center" textRotation="90"/>
      <protection hidden="1"/>
    </xf>
    <xf numFmtId="0" fontId="1" fillId="11" borderId="0" xfId="0" applyFont="1" applyFill="1" applyAlignment="1" applyProtection="1">
      <alignment horizontal="center" textRotation="90"/>
      <protection hidden="1"/>
    </xf>
    <xf numFmtId="0" fontId="1" fillId="12" borderId="0" xfId="0" applyFont="1" applyFill="1" applyAlignment="1" applyProtection="1">
      <alignment horizontal="center" textRotation="90"/>
      <protection hidden="1"/>
    </xf>
    <xf numFmtId="0" fontId="1" fillId="13" borderId="0" xfId="0" applyFont="1" applyFill="1" applyAlignment="1" applyProtection="1">
      <alignment horizontal="center" textRotation="90"/>
      <protection hidden="1"/>
    </xf>
    <xf numFmtId="0" fontId="1" fillId="14" borderId="0" xfId="0" applyFont="1" applyFill="1" applyAlignment="1" applyProtection="1">
      <alignment horizontal="center" textRotation="90"/>
      <protection hidden="1"/>
    </xf>
    <xf numFmtId="0" fontId="1" fillId="2" borderId="0" xfId="0" applyFont="1" applyFill="1" applyAlignment="1" applyProtection="1">
      <alignment horizontal="center" textRotation="90"/>
      <protection hidden="1"/>
    </xf>
    <xf numFmtId="0" fontId="5" fillId="15" borderId="0" xfId="0" applyFont="1" applyFill="1" applyAlignment="1" applyProtection="1">
      <alignment horizontal="center" vertical="center" wrapText="1"/>
    </xf>
    <xf numFmtId="0" fontId="11" fillId="15" borderId="0" xfId="0" applyFont="1" applyFill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wrapText="1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4" fillId="16" borderId="0" xfId="0" applyFont="1" applyFill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/>
    </xf>
    <xf numFmtId="49" fontId="4" fillId="0" borderId="1" xfId="0" applyNumberFormat="1" applyFont="1" applyBorder="1" applyAlignment="1" applyProtection="1">
      <alignment horizontal="center" vertical="top" wrapText="1"/>
    </xf>
    <xf numFmtId="0" fontId="13" fillId="0" borderId="1" xfId="2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2" fontId="4" fillId="0" borderId="1" xfId="0" applyNumberFormat="1" applyFont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/>
    </xf>
    <xf numFmtId="0" fontId="14" fillId="0" borderId="1" xfId="0" applyFont="1" applyBorder="1" applyAlignment="1" applyProtection="1"/>
    <xf numFmtId="0" fontId="14" fillId="0" borderId="4" xfId="0" applyFont="1" applyBorder="1" applyAlignment="1" applyProtection="1"/>
    <xf numFmtId="165" fontId="4" fillId="0" borderId="1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wrapText="1"/>
    </xf>
    <xf numFmtId="2" fontId="2" fillId="0" borderId="0" xfId="0" applyNumberFormat="1" applyFont="1" applyAlignment="1" applyProtection="1">
      <alignment horizontal="center"/>
    </xf>
    <xf numFmtId="165" fontId="2" fillId="0" borderId="1" xfId="0" applyNumberFormat="1" applyFont="1" applyBorder="1" applyAlignment="1" applyProtection="1">
      <alignment horizontal="center" vertical="center"/>
    </xf>
    <xf numFmtId="0" fontId="1" fillId="17" borderId="1" xfId="0" applyFont="1" applyFill="1" applyBorder="1" applyAlignment="1" applyProtection="1">
      <alignment horizontal="center"/>
    </xf>
    <xf numFmtId="2" fontId="4" fillId="0" borderId="1" xfId="2" applyNumberFormat="1" applyFont="1" applyBorder="1" applyAlignment="1" applyProtection="1">
      <alignment horizontal="center"/>
    </xf>
    <xf numFmtId="0" fontId="2" fillId="0" borderId="6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2" fillId="0" borderId="1" xfId="0" applyFont="1" applyBorder="1" applyAlignment="1" applyProtection="1"/>
    <xf numFmtId="0" fontId="2" fillId="0" borderId="4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0" fontId="8" fillId="0" borderId="1" xfId="2" applyFont="1" applyBorder="1" applyAlignment="1" applyProtection="1">
      <alignment horizontal="center"/>
    </xf>
    <xf numFmtId="2" fontId="2" fillId="0" borderId="1" xfId="0" applyNumberFormat="1" applyFont="1" applyBorder="1" applyAlignment="1" applyProtection="1">
      <alignment horizontal="center"/>
    </xf>
    <xf numFmtId="0" fontId="2" fillId="0" borderId="7" xfId="0" applyFont="1" applyBorder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2" fontId="2" fillId="0" borderId="8" xfId="0" applyNumberFormat="1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vertical="center"/>
    </xf>
    <xf numFmtId="0" fontId="2" fillId="2" borderId="8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wrapText="1"/>
    </xf>
    <xf numFmtId="2" fontId="4" fillId="0" borderId="8" xfId="0" applyNumberFormat="1" applyFont="1" applyBorder="1" applyAlignment="1" applyProtection="1">
      <alignment horizontal="center" vertical="center"/>
    </xf>
    <xf numFmtId="165" fontId="2" fillId="0" borderId="8" xfId="0" applyNumberFormat="1" applyFont="1" applyBorder="1" applyAlignment="1" applyProtection="1">
      <alignment horizontal="center" wrapText="1"/>
    </xf>
    <xf numFmtId="0" fontId="2" fillId="0" borderId="8" xfId="0" applyFont="1" applyBorder="1" applyAlignment="1" applyProtection="1">
      <alignment horizontal="center" vertical="center"/>
    </xf>
    <xf numFmtId="2" fontId="4" fillId="0" borderId="8" xfId="0" applyNumberFormat="1" applyFont="1" applyBorder="1" applyAlignment="1" applyProtection="1">
      <alignment horizontal="center" wrapText="1"/>
    </xf>
    <xf numFmtId="0" fontId="2" fillId="0" borderId="6" xfId="0" applyFont="1" applyBorder="1" applyAlignment="1" applyProtection="1">
      <alignment horizontal="center" wrapText="1"/>
    </xf>
    <xf numFmtId="0" fontId="2" fillId="0" borderId="8" xfId="0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/>
    <xf numFmtId="0" fontId="1" fillId="17" borderId="9" xfId="0" applyFont="1" applyFill="1" applyBorder="1" applyAlignment="1" applyProtection="1">
      <alignment horizontal="center"/>
    </xf>
    <xf numFmtId="0" fontId="2" fillId="0" borderId="9" xfId="0" applyFont="1" applyBorder="1" applyAlignment="1" applyProtection="1">
      <alignment horizontal="center"/>
    </xf>
    <xf numFmtId="49" fontId="4" fillId="0" borderId="9" xfId="0" applyNumberFormat="1" applyFont="1" applyBorder="1" applyAlignment="1" applyProtection="1">
      <alignment horizontal="center" vertical="top" wrapText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/>
    </xf>
    <xf numFmtId="2" fontId="4" fillId="0" borderId="9" xfId="0" applyNumberFormat="1" applyFont="1" applyBorder="1" applyAlignment="1" applyProtection="1">
      <alignment horizontal="center"/>
    </xf>
    <xf numFmtId="0" fontId="14" fillId="0" borderId="9" xfId="0" applyFont="1" applyBorder="1" applyAlignment="1" applyProtection="1">
      <alignment vertical="center"/>
    </xf>
    <xf numFmtId="165" fontId="4" fillId="0" borderId="9" xfId="0" applyNumberFormat="1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center"/>
    </xf>
    <xf numFmtId="0" fontId="4" fillId="0" borderId="1" xfId="0" applyFont="1" applyBorder="1" applyAlignment="1" applyProtection="1"/>
    <xf numFmtId="165" fontId="2" fillId="0" borderId="1" xfId="0" applyNumberFormat="1" applyFont="1" applyBorder="1" applyAlignment="1" applyProtection="1">
      <alignment horizontal="center"/>
    </xf>
    <xf numFmtId="2" fontId="4" fillId="0" borderId="1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wrapText="1"/>
    </xf>
    <xf numFmtId="0" fontId="16" fillId="0" borderId="1" xfId="0" applyFont="1" applyBorder="1" applyAlignment="1" applyProtection="1">
      <alignment horizontal="center"/>
    </xf>
    <xf numFmtId="165" fontId="4" fillId="0" borderId="1" xfId="0" applyNumberFormat="1" applyFont="1" applyBorder="1" applyAlignment="1" applyProtection="1">
      <alignment horizontal="center"/>
    </xf>
    <xf numFmtId="0" fontId="5" fillId="15" borderId="1" xfId="0" applyFont="1" applyFill="1" applyBorder="1" applyAlignment="1" applyProtection="1">
      <alignment horizontal="center" vertical="center" shrinkToFit="1"/>
    </xf>
    <xf numFmtId="0" fontId="5" fillId="15" borderId="5" xfId="0" applyFont="1" applyFill="1" applyBorder="1" applyAlignment="1" applyProtection="1">
      <alignment horizontal="center" vertical="center" wrapText="1"/>
    </xf>
    <xf numFmtId="0" fontId="1" fillId="4" borderId="8" xfId="0" applyFont="1" applyFill="1" applyBorder="1" applyAlignment="1" applyProtection="1">
      <alignment horizontal="center" textRotation="90" wrapText="1"/>
      <protection hidden="1"/>
    </xf>
    <xf numFmtId="0" fontId="1" fillId="5" borderId="8" xfId="0" applyFont="1" applyFill="1" applyBorder="1" applyAlignment="1" applyProtection="1">
      <alignment horizontal="center" textRotation="90" wrapText="1"/>
      <protection hidden="1"/>
    </xf>
    <xf numFmtId="0" fontId="1" fillId="6" borderId="8" xfId="0" applyFont="1" applyFill="1" applyBorder="1" applyAlignment="1" applyProtection="1">
      <alignment horizontal="center" textRotation="90" wrapText="1"/>
      <protection hidden="1"/>
    </xf>
    <xf numFmtId="0" fontId="3" fillId="7" borderId="8" xfId="0" applyFont="1" applyFill="1" applyBorder="1" applyAlignment="1" applyProtection="1">
      <alignment horizontal="center" textRotation="90" wrapText="1"/>
      <protection hidden="1"/>
    </xf>
    <xf numFmtId="0" fontId="1" fillId="11" borderId="8" xfId="0" applyFont="1" applyFill="1" applyBorder="1" applyAlignment="1" applyProtection="1">
      <alignment horizontal="center" textRotation="90" wrapText="1"/>
      <protection hidden="1"/>
    </xf>
    <xf numFmtId="0" fontId="1" fillId="12" borderId="8" xfId="0" applyFont="1" applyFill="1" applyBorder="1" applyAlignment="1" applyProtection="1">
      <alignment horizontal="center" textRotation="90" wrapText="1"/>
      <protection hidden="1"/>
    </xf>
    <xf numFmtId="0" fontId="1" fillId="2" borderId="8" xfId="0" applyFont="1" applyFill="1" applyBorder="1" applyAlignment="1" applyProtection="1">
      <alignment horizontal="center" textRotation="90" wrapText="1"/>
      <protection hidden="1"/>
    </xf>
    <xf numFmtId="0" fontId="5" fillId="15" borderId="8" xfId="0" applyFont="1" applyFill="1" applyBorder="1" applyAlignment="1" applyProtection="1">
      <alignment horizontal="center" vertical="center" wrapText="1"/>
    </xf>
    <xf numFmtId="0" fontId="11" fillId="15" borderId="8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16" borderId="0" xfId="0" applyFont="1" applyFill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/>
    </xf>
    <xf numFmtId="49" fontId="4" fillId="0" borderId="8" xfId="0" applyNumberFormat="1" applyFont="1" applyBorder="1" applyAlignment="1" applyProtection="1">
      <alignment horizontal="center" vertical="top" wrapText="1"/>
    </xf>
    <xf numFmtId="0" fontId="13" fillId="0" borderId="8" xfId="2" applyFont="1" applyBorder="1" applyAlignment="1" applyProtection="1">
      <alignment horizontal="center"/>
    </xf>
    <xf numFmtId="2" fontId="4" fillId="0" borderId="8" xfId="0" applyNumberFormat="1" applyFont="1" applyBorder="1" applyAlignment="1" applyProtection="1">
      <alignment horizontal="center"/>
    </xf>
    <xf numFmtId="0" fontId="4" fillId="0" borderId="8" xfId="0" applyFont="1" applyBorder="1" applyAlignment="1" applyProtection="1">
      <alignment horizontal="center"/>
    </xf>
    <xf numFmtId="0" fontId="0" fillId="0" borderId="8" xfId="0" applyBorder="1" applyAlignment="1" applyProtection="1"/>
    <xf numFmtId="2" fontId="2" fillId="0" borderId="8" xfId="0" applyNumberFormat="1" applyFont="1" applyBorder="1" applyAlignment="1" applyProtection="1">
      <alignment horizontal="center"/>
    </xf>
    <xf numFmtId="0" fontId="0" fillId="0" borderId="8" xfId="0" applyFont="1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0" xfId="0" applyFont="1" applyAlignment="1" applyProtection="1">
      <alignment horizontal="center"/>
    </xf>
    <xf numFmtId="0" fontId="1" fillId="4" borderId="1" xfId="0" applyFont="1" applyFill="1" applyBorder="1" applyAlignment="1" applyProtection="1">
      <alignment horizontal="center" textRotation="90"/>
      <protection hidden="1"/>
    </xf>
    <xf numFmtId="0" fontId="1" fillId="5" borderId="1" xfId="0" applyFont="1" applyFill="1" applyBorder="1" applyAlignment="1" applyProtection="1">
      <alignment horizontal="center" textRotation="90"/>
      <protection hidden="1"/>
    </xf>
    <xf numFmtId="0" fontId="1" fillId="6" borderId="1" xfId="0" applyFont="1" applyFill="1" applyBorder="1" applyAlignment="1" applyProtection="1">
      <alignment horizontal="center" textRotation="90"/>
      <protection hidden="1"/>
    </xf>
    <xf numFmtId="0" fontId="3" fillId="7" borderId="1" xfId="0" applyFont="1" applyFill="1" applyBorder="1" applyAlignment="1" applyProtection="1">
      <alignment horizontal="center" textRotation="90"/>
      <protection hidden="1"/>
    </xf>
    <xf numFmtId="0" fontId="1" fillId="11" borderId="1" xfId="0" applyFont="1" applyFill="1" applyBorder="1" applyAlignment="1" applyProtection="1">
      <alignment horizontal="center" textRotation="90"/>
      <protection hidden="1"/>
    </xf>
    <xf numFmtId="0" fontId="1" fillId="14" borderId="1" xfId="0" applyFont="1" applyFill="1" applyBorder="1" applyAlignment="1" applyProtection="1">
      <alignment horizontal="center" textRotation="90"/>
      <protection hidden="1"/>
    </xf>
    <xf numFmtId="0" fontId="1" fillId="2" borderId="1" xfId="0" applyFont="1" applyFill="1" applyBorder="1" applyAlignment="1" applyProtection="1">
      <alignment horizontal="center" textRotation="90"/>
      <protection hidden="1"/>
    </xf>
    <xf numFmtId="0" fontId="4" fillId="0" borderId="8" xfId="0" applyFont="1" applyBorder="1" applyAlignment="1" applyProtection="1">
      <alignment horizontal="center" vertical="center"/>
    </xf>
    <xf numFmtId="0" fontId="0" fillId="0" borderId="11" xfId="0" applyBorder="1" applyAlignment="1" applyProtection="1"/>
    <xf numFmtId="0" fontId="17" fillId="0" borderId="1" xfId="0" applyFont="1" applyBorder="1" applyAlignment="1" applyProtection="1">
      <alignment horizontal="center"/>
    </xf>
    <xf numFmtId="0" fontId="1" fillId="18" borderId="1" xfId="0" applyFont="1" applyFill="1" applyBorder="1" applyAlignment="1" applyProtection="1">
      <alignment horizontal="center"/>
    </xf>
    <xf numFmtId="0" fontId="2" fillId="18" borderId="1" xfId="0" applyFont="1" applyFill="1" applyBorder="1" applyAlignment="1" applyProtection="1">
      <alignment horizontal="center"/>
    </xf>
    <xf numFmtId="0" fontId="2" fillId="0" borderId="0" xfId="0" applyFont="1" applyAlignment="1" applyProtection="1"/>
    <xf numFmtId="0" fontId="0" fillId="0" borderId="0" xfId="0" applyBorder="1" applyAlignment="1" applyProtection="1"/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</xf>
  </cellXfs>
  <cellStyles count="4">
    <cellStyle name="Excel Built-in Normal" xfId="3" xr:uid="{00000000-0005-0000-0000-000006000000}"/>
    <cellStyle name="Link" xfId="2" builtinId="8"/>
    <cellStyle name="Prozent" xfId="1" builtinId="5"/>
    <cellStyle name="Standard" xfId="0" builtinId="0"/>
  </cellStyles>
  <dxfs count="3">
    <dxf>
      <font>
        <sz val="11"/>
        <color rgb="FF000000"/>
        <name val="Calibri"/>
        <family val="2"/>
        <charset val="1"/>
      </font>
    </dxf>
    <dxf>
      <font>
        <sz val="11"/>
        <color rgb="FF000000"/>
        <name val="Calibri"/>
        <family val="2"/>
        <charset val="1"/>
      </font>
    </dxf>
    <dxf>
      <font>
        <sz val="11"/>
        <color rgb="FF000000"/>
        <name val="Calibri"/>
        <family val="2"/>
        <charset val="1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9C09A"/>
      <rgbColor rgb="FF7F7F7F"/>
      <rgbColor rgb="FF9999FF"/>
      <rgbColor rgb="FF993366"/>
      <rgbColor rgb="FFFFFFCC"/>
      <rgbColor rgb="FFDDDDDD"/>
      <rgbColor rgb="FF660066"/>
      <rgbColor rgb="FFFF7F7F"/>
      <rgbColor rgb="FF0563C1"/>
      <rgbColor rgb="FFD6D5D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9EF8A3"/>
      <rgbColor rgb="FFE2EFD9"/>
      <rgbColor rgb="FFFFFF7F"/>
      <rgbColor rgb="FF96BADA"/>
      <rgbColor rgb="FFF79FEB"/>
      <rgbColor rgb="FFE0B6E0"/>
      <rgbColor rgb="FFFEB67F"/>
      <rgbColor rgb="FF3366FF"/>
      <rgbColor rgb="FF7FFEF7"/>
      <rgbColor rgb="FF99CC00"/>
      <rgbColor rgb="FFFFCC00"/>
      <rgbColor rgb="FFFF9900"/>
      <rgbColor rgb="FFFF6600"/>
      <rgbColor rgb="FF767171"/>
      <rgbColor rgb="FF8D8D8D"/>
      <rgbColor rgb="FF003366"/>
      <rgbColor rgb="FF339966"/>
      <rgbColor rgb="FF003300"/>
      <rgbColor rgb="FF333300"/>
      <rgbColor rgb="FF993300"/>
      <rgbColor rgb="FF993366"/>
      <rgbColor rgb="FF333399"/>
      <rgbColor rgb="FF1C1C1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38880</xdr:colOff>
      <xdr:row>0</xdr:row>
      <xdr:rowOff>19080</xdr:rowOff>
    </xdr:from>
    <xdr:to>
      <xdr:col>2</xdr:col>
      <xdr:colOff>621000</xdr:colOff>
      <xdr:row>6</xdr:row>
      <xdr:rowOff>132120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43760" y="19080"/>
          <a:ext cx="1225440" cy="12560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525240</xdr:colOff>
      <xdr:row>8</xdr:row>
      <xdr:rowOff>28080</xdr:rowOff>
    </xdr:from>
    <xdr:to>
      <xdr:col>1</xdr:col>
      <xdr:colOff>158760</xdr:colOff>
      <xdr:row>8</xdr:row>
      <xdr:rowOff>321120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525240" y="1551960"/>
          <a:ext cx="338400" cy="2930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</xdr:col>
      <xdr:colOff>374760</xdr:colOff>
      <xdr:row>8</xdr:row>
      <xdr:rowOff>12240</xdr:rowOff>
    </xdr:from>
    <xdr:to>
      <xdr:col>2</xdr:col>
      <xdr:colOff>70920</xdr:colOff>
      <xdr:row>8</xdr:row>
      <xdr:rowOff>318240</xdr:rowOff>
    </xdr:to>
    <xdr:pic>
      <xdr:nvPicPr>
        <xdr:cNvPr id="4" name="Picture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1079640" y="1536120"/>
          <a:ext cx="339480" cy="306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</xdr:col>
      <xdr:colOff>349560</xdr:colOff>
      <xdr:row>8</xdr:row>
      <xdr:rowOff>3600</xdr:rowOff>
    </xdr:from>
    <xdr:to>
      <xdr:col>3</xdr:col>
      <xdr:colOff>50040</xdr:colOff>
      <xdr:row>8</xdr:row>
      <xdr:rowOff>313560</xdr:rowOff>
    </xdr:to>
    <xdr:pic>
      <xdr:nvPicPr>
        <xdr:cNvPr id="5" name="Picture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1697760" y="1527480"/>
          <a:ext cx="343800" cy="3099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hrillseekerhold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hrillseekerholds.com/wp-content/uploads/2019/06/&#1089;&#1077;&#1090;-3-&#1075;&#1086;&#1090;&#1086;&#1074;-copy.jpg" TargetMode="External"/><Relationship Id="rId2" Type="http://schemas.openxmlformats.org/officeDocument/2006/relationships/hyperlink" Target="https://thrillseekerholds.com/wp-content/uploads/2019/06/&#1089;&#1077;&#1090;-2-&#1075;&#1086;&#1090;&#1086;&#1074;-copy.jpg" TargetMode="External"/><Relationship Id="rId1" Type="http://schemas.openxmlformats.org/officeDocument/2006/relationships/hyperlink" Target="https://thrillseekerholds.com/wp-content/uploads/2020/11/&#1089;&#1077;&#1090;-1-&#1075;&#1086;&#1090;&#1086;&#1074;-copy.jpg" TargetMode="External"/><Relationship Id="rId6" Type="http://schemas.openxmlformats.org/officeDocument/2006/relationships/hyperlink" Target="https://thrillseekerholds.com/wp-content/uploads/2019/06/DoughJo-Blockers-full-line.jpg" TargetMode="External"/><Relationship Id="rId5" Type="http://schemas.openxmlformats.org/officeDocument/2006/relationships/hyperlink" Target="https://thrillseekerholds.com/wp-content/uploads/2024/09/&#1089;&#1077;&#1090;-5-&#1075;&#1086;&#1090;&#1086;&#1074;-copy.jpg" TargetMode="External"/><Relationship Id="rId4" Type="http://schemas.openxmlformats.org/officeDocument/2006/relationships/hyperlink" Target="https://thrillseekerholds.com/wp-content/uploads/2020/11/&#1089;&#1077;&#1090;-4-&#1075;&#1086;&#1090;&#1086;&#1074;-copy.jpg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thrillseekerholds.com/product-tag/pebbles/" TargetMode="External"/><Relationship Id="rId13" Type="http://schemas.openxmlformats.org/officeDocument/2006/relationships/hyperlink" Target="https://thrillseekerholds.com/product-tag/pebbles/" TargetMode="External"/><Relationship Id="rId18" Type="http://schemas.openxmlformats.org/officeDocument/2006/relationships/hyperlink" Target="https://thrillseekerholds.com/product-tag/pebbles/?orderby=date" TargetMode="External"/><Relationship Id="rId3" Type="http://schemas.openxmlformats.org/officeDocument/2006/relationships/hyperlink" Target="https://thrillseekerholds.com/product-tag/pebbles/" TargetMode="External"/><Relationship Id="rId21" Type="http://schemas.openxmlformats.org/officeDocument/2006/relationships/hyperlink" Target="https://thrillseekerholds.com/product/pebbles-set-21/" TargetMode="External"/><Relationship Id="rId7" Type="http://schemas.openxmlformats.org/officeDocument/2006/relationships/hyperlink" Target="https://thrillseekerholds.com/product-tag/pebbles/" TargetMode="External"/><Relationship Id="rId12" Type="http://schemas.openxmlformats.org/officeDocument/2006/relationships/hyperlink" Target="https://thrillseekerholds.com/product-tag/pebbles/" TargetMode="External"/><Relationship Id="rId17" Type="http://schemas.openxmlformats.org/officeDocument/2006/relationships/hyperlink" Target="https://thrillseekerholds.com/product-tag/pebbles/" TargetMode="External"/><Relationship Id="rId2" Type="http://schemas.openxmlformats.org/officeDocument/2006/relationships/hyperlink" Target="https://thrillseekerholds.com/product-tag/pebbles/" TargetMode="External"/><Relationship Id="rId16" Type="http://schemas.openxmlformats.org/officeDocument/2006/relationships/hyperlink" Target="https://thrillseekerholds.com/product-tag/pebbles/" TargetMode="External"/><Relationship Id="rId20" Type="http://schemas.openxmlformats.org/officeDocument/2006/relationships/hyperlink" Target="https://thrillseekerholds.com/product/pebbles-set-20/" TargetMode="External"/><Relationship Id="rId1" Type="http://schemas.openxmlformats.org/officeDocument/2006/relationships/hyperlink" Target="https://thrillseekerholds.com/product-tag/pebbles/" TargetMode="External"/><Relationship Id="rId6" Type="http://schemas.openxmlformats.org/officeDocument/2006/relationships/hyperlink" Target="https://thrillseekerholds.com/product-tag/pebbles/" TargetMode="External"/><Relationship Id="rId11" Type="http://schemas.openxmlformats.org/officeDocument/2006/relationships/hyperlink" Target="https://thrillseekerholds.com/product-tag/pebbles/" TargetMode="External"/><Relationship Id="rId5" Type="http://schemas.openxmlformats.org/officeDocument/2006/relationships/hyperlink" Target="https://thrillseekerholds.com/product-tag/pebbles/" TargetMode="External"/><Relationship Id="rId15" Type="http://schemas.openxmlformats.org/officeDocument/2006/relationships/hyperlink" Target="https://thrillseekerholds.com/product-tag/pebbles/" TargetMode="External"/><Relationship Id="rId10" Type="http://schemas.openxmlformats.org/officeDocument/2006/relationships/hyperlink" Target="https://thrillseekerholds.com/product-tag/pebbles/" TargetMode="External"/><Relationship Id="rId19" Type="http://schemas.openxmlformats.org/officeDocument/2006/relationships/hyperlink" Target="https://thrillseekerholds.com/product-tag/pebbles/" TargetMode="External"/><Relationship Id="rId4" Type="http://schemas.openxmlformats.org/officeDocument/2006/relationships/hyperlink" Target="https://thrillseekerholds.com/product-tag/pebbles/" TargetMode="External"/><Relationship Id="rId9" Type="http://schemas.openxmlformats.org/officeDocument/2006/relationships/hyperlink" Target="https://thrillseekerholds.com/product-tag/pebbles/" TargetMode="External"/><Relationship Id="rId14" Type="http://schemas.openxmlformats.org/officeDocument/2006/relationships/hyperlink" Target="https://thrillseekerholds.com/product-tag/pebbles/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thrillseekerholds.com/wp-content/uploads/2019/06/Rubble-Macro-4-1.jpg" TargetMode="External"/><Relationship Id="rId18" Type="http://schemas.openxmlformats.org/officeDocument/2006/relationships/hyperlink" Target="https://thrillseekerholds.com/wp-content/uploads/2019/06/Rubble-Macro-9-2.jpg" TargetMode="External"/><Relationship Id="rId26" Type="http://schemas.openxmlformats.org/officeDocument/2006/relationships/hyperlink" Target="https://thrillseekerholds.com/wp-content/uploads/2024/09/ch8.jpg" TargetMode="External"/><Relationship Id="rId39" Type="http://schemas.openxmlformats.org/officeDocument/2006/relationships/hyperlink" Target="https://thrillseekerholds.com/product/rubble-ii-macro-8/" TargetMode="External"/><Relationship Id="rId21" Type="http://schemas.openxmlformats.org/officeDocument/2006/relationships/hyperlink" Target="https://thrillseekerholds.com/wp-content/uploads/2024/09/ch9.jpg" TargetMode="External"/><Relationship Id="rId34" Type="http://schemas.openxmlformats.org/officeDocument/2006/relationships/hyperlink" Target="https://thrillseekerholds.com/product/rubble-ii-macro-3/" TargetMode="External"/><Relationship Id="rId7" Type="http://schemas.openxmlformats.org/officeDocument/2006/relationships/hyperlink" Target="https://thrillseekerholds.com/wp-content/uploads/2019/06/Obsidian-Macro-7-2.jpg" TargetMode="External"/><Relationship Id="rId2" Type="http://schemas.openxmlformats.org/officeDocument/2006/relationships/hyperlink" Target="https://thrillseekerholds.com/wp-content/uploads/2019/06/Obsidian-Macro-2-1.jpg" TargetMode="External"/><Relationship Id="rId16" Type="http://schemas.openxmlformats.org/officeDocument/2006/relationships/hyperlink" Target="https://thrillseekerholds.com/wp-content/uploads/2019/06/Rubble-Macro-7-2.jpg" TargetMode="External"/><Relationship Id="rId20" Type="http://schemas.openxmlformats.org/officeDocument/2006/relationships/hyperlink" Target="https://thrillseekerholds.com/wp-content/uploads/2023/09/Rubble-macros-full-line-ff.jpg" TargetMode="External"/><Relationship Id="rId29" Type="http://schemas.openxmlformats.org/officeDocument/2006/relationships/hyperlink" Target="https://thrillseekerholds.com/wp-content/uploads/2024/09/ch2.jpg" TargetMode="External"/><Relationship Id="rId41" Type="http://schemas.openxmlformats.org/officeDocument/2006/relationships/hyperlink" Target="https://drive.google.com/file/d/1SnLxdlmyCVPr4FKzvY0LUXZEbmgjTPa2/view?usp=share_link" TargetMode="External"/><Relationship Id="rId1" Type="http://schemas.openxmlformats.org/officeDocument/2006/relationships/hyperlink" Target="https://thrillseekerholds.com/wp-content/uploads/2019/06/Obsidian-Macro-1-2.jpg" TargetMode="External"/><Relationship Id="rId6" Type="http://schemas.openxmlformats.org/officeDocument/2006/relationships/hyperlink" Target="https://thrillseekerholds.com/wp-content/uploads/2019/06/Obsidian-Macro-6-2.jpg" TargetMode="External"/><Relationship Id="rId11" Type="http://schemas.openxmlformats.org/officeDocument/2006/relationships/hyperlink" Target="https://thrillseekerholds.com/wp-content/uploads/2019/06/Rubble-Macro-2-2.jpg" TargetMode="External"/><Relationship Id="rId24" Type="http://schemas.openxmlformats.org/officeDocument/2006/relationships/hyperlink" Target="https://thrillseekerholds.com/wp-content/uploads/2024/09/ch4.jpg" TargetMode="External"/><Relationship Id="rId32" Type="http://schemas.openxmlformats.org/officeDocument/2006/relationships/hyperlink" Target="https://thrillseekerholds.com/product/rubble-ii-macro-1-full-texture-copy/" TargetMode="External"/><Relationship Id="rId37" Type="http://schemas.openxmlformats.org/officeDocument/2006/relationships/hyperlink" Target="https://thrillseekerholds.com/product/rubble-ii-macro-6/" TargetMode="External"/><Relationship Id="rId40" Type="http://schemas.openxmlformats.org/officeDocument/2006/relationships/hyperlink" Target="https://thrillseekerholds.com/product/rubble-ii-macro-910/" TargetMode="External"/><Relationship Id="rId5" Type="http://schemas.openxmlformats.org/officeDocument/2006/relationships/hyperlink" Target="https://thrillseekerholds.com/wp-content/uploads/2019/06/Obsidian-Macro-5-2.jpg" TargetMode="External"/><Relationship Id="rId15" Type="http://schemas.openxmlformats.org/officeDocument/2006/relationships/hyperlink" Target="https://thrillseekerholds.com/wp-content/uploads/2019/06/Rubble-Macro-6-2.jpg" TargetMode="External"/><Relationship Id="rId23" Type="http://schemas.openxmlformats.org/officeDocument/2006/relationships/hyperlink" Target="https://thrillseekerholds.com/wp-content/uploads/2024/09/ch7.jpg" TargetMode="External"/><Relationship Id="rId28" Type="http://schemas.openxmlformats.org/officeDocument/2006/relationships/hyperlink" Target="https://thrillseekerholds.com/wp-content/uploads/2024/09/ch6.jpg" TargetMode="External"/><Relationship Id="rId36" Type="http://schemas.openxmlformats.org/officeDocument/2006/relationships/hyperlink" Target="https://thrillseekerholds.com/product/rubble-ii-macro-5/" TargetMode="External"/><Relationship Id="rId10" Type="http://schemas.openxmlformats.org/officeDocument/2006/relationships/hyperlink" Target="https://thrillseekerholds.com/wp-content/uploads/2019/06/Rubble-Macro-1-2.jpg" TargetMode="External"/><Relationship Id="rId19" Type="http://schemas.openxmlformats.org/officeDocument/2006/relationships/hyperlink" Target="https://thrillseekerholds.com/wp-content/uploads/2019/06/Rubble-Macro-10-2.jpg" TargetMode="External"/><Relationship Id="rId31" Type="http://schemas.openxmlformats.org/officeDocument/2006/relationships/hyperlink" Target="https://thrillseekerholds.com/wp-content/uploads/2024/09/&#1089;&#1077;&#1090;-8-&#1075;&#1086;&#1090;&#1086;&#1074;-copy.jpg" TargetMode="External"/><Relationship Id="rId4" Type="http://schemas.openxmlformats.org/officeDocument/2006/relationships/hyperlink" Target="https://thrillseekerholds.com/wp-content/uploads/2019/06/Obsidian-Macro-4-2.jpg" TargetMode="External"/><Relationship Id="rId9" Type="http://schemas.openxmlformats.org/officeDocument/2006/relationships/hyperlink" Target="https://thrillseekerholds.com/wp-content/uploads/2019/06/Obsidian-Macro-9-10-Blockers-1.jpg" TargetMode="External"/><Relationship Id="rId14" Type="http://schemas.openxmlformats.org/officeDocument/2006/relationships/hyperlink" Target="https://thrillseekerholds.com/wp-content/uploads/2019/06/Rubble-Macro-5-2.jpg" TargetMode="External"/><Relationship Id="rId22" Type="http://schemas.openxmlformats.org/officeDocument/2006/relationships/hyperlink" Target="https://thrillseekerholds.com/wp-content/uploads/2024/09/ch10.jpg" TargetMode="External"/><Relationship Id="rId27" Type="http://schemas.openxmlformats.org/officeDocument/2006/relationships/hyperlink" Target="https://thrillseekerholds.com/wp-content/uploads/2024/09/ch5.jpg" TargetMode="External"/><Relationship Id="rId30" Type="http://schemas.openxmlformats.org/officeDocument/2006/relationships/hyperlink" Target="https://thrillseekerholds.com/wp-content/uploads/2024/09/ch1.jpg" TargetMode="External"/><Relationship Id="rId35" Type="http://schemas.openxmlformats.org/officeDocument/2006/relationships/hyperlink" Target="https://thrillseekerholds.com/product/rubble-ii-macro-4/" TargetMode="External"/><Relationship Id="rId8" Type="http://schemas.openxmlformats.org/officeDocument/2006/relationships/hyperlink" Target="https://thrillseekerholds.com/wp-content/uploads/2019/06/Obsidian-Macro-8-2.jpg" TargetMode="External"/><Relationship Id="rId3" Type="http://schemas.openxmlformats.org/officeDocument/2006/relationships/hyperlink" Target="https://thrillseekerholds.com/wp-content/uploads/2019/06/Obsidian-Macro-3-1.jpg" TargetMode="External"/><Relationship Id="rId12" Type="http://schemas.openxmlformats.org/officeDocument/2006/relationships/hyperlink" Target="https://thrillseekerholds.com/wp-content/uploads/2019/06/Rubble-Macro-3-1.jpg" TargetMode="External"/><Relationship Id="rId17" Type="http://schemas.openxmlformats.org/officeDocument/2006/relationships/hyperlink" Target="https://thrillseekerholds.com/wp-content/uploads/2019/06/Rubble-Macro-8-2.jpg" TargetMode="External"/><Relationship Id="rId25" Type="http://schemas.openxmlformats.org/officeDocument/2006/relationships/hyperlink" Target="https://thrillseekerholds.com/wp-content/uploads/2024/09/ch3.jpg" TargetMode="External"/><Relationship Id="rId33" Type="http://schemas.openxmlformats.org/officeDocument/2006/relationships/hyperlink" Target="https://thrillseekerholds.com/product/rubble-ii-macro-2/" TargetMode="External"/><Relationship Id="rId38" Type="http://schemas.openxmlformats.org/officeDocument/2006/relationships/hyperlink" Target="https://thrillseekerholds.com/product/rubble-ii-macro-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31"/>
  <sheetViews>
    <sheetView showGridLines="0" tabSelected="1" zoomScaleNormal="100" workbookViewId="0">
      <selection activeCell="F35" sqref="F35"/>
    </sheetView>
  </sheetViews>
  <sheetFormatPr baseColWidth="10" defaultColWidth="8.5546875" defaultRowHeight="14.4" x14ac:dyDescent="0.3"/>
  <cols>
    <col min="1" max="1" width="10" style="15" customWidth="1"/>
    <col min="2" max="5" width="9.109375" style="15" customWidth="1"/>
    <col min="6" max="6" width="17.33203125" style="15" customWidth="1"/>
    <col min="7" max="7" width="11.109375" style="15" customWidth="1"/>
    <col min="8" max="8" width="11.5546875" style="15" customWidth="1"/>
    <col min="9" max="9" width="10.88671875" style="15" customWidth="1"/>
    <col min="10" max="1025" width="9.109375" style="15" customWidth="1"/>
  </cols>
  <sheetData>
    <row r="1" spans="1:18" x14ac:dyDescent="0.3">
      <c r="A1" s="16"/>
      <c r="B1" s="16"/>
      <c r="C1" s="16"/>
      <c r="D1" s="16"/>
      <c r="E1" s="14" t="s">
        <v>0</v>
      </c>
      <c r="F1" s="14"/>
      <c r="G1" s="14"/>
      <c r="H1" s="14"/>
      <c r="I1" s="14"/>
      <c r="J1" s="14"/>
      <c r="K1" s="14"/>
      <c r="L1" s="14"/>
      <c r="M1" s="14"/>
      <c r="N1" s="17"/>
      <c r="O1" s="17"/>
      <c r="P1" s="17"/>
      <c r="Q1" s="17"/>
      <c r="R1" s="17"/>
    </row>
    <row r="2" spans="1:18" x14ac:dyDescent="0.3">
      <c r="A2" s="17"/>
      <c r="B2" s="17"/>
      <c r="C2" s="17"/>
      <c r="D2" s="17"/>
      <c r="E2" s="13" t="s">
        <v>1</v>
      </c>
      <c r="F2" s="13"/>
      <c r="G2" s="12"/>
      <c r="H2" s="12"/>
      <c r="I2" s="12"/>
      <c r="J2" s="12"/>
      <c r="K2" s="12"/>
      <c r="L2" s="12"/>
      <c r="M2" s="12"/>
      <c r="N2" s="17"/>
      <c r="O2" s="17"/>
      <c r="P2" s="17"/>
      <c r="Q2" s="17"/>
      <c r="R2" s="17"/>
    </row>
    <row r="3" spans="1:18" x14ac:dyDescent="0.3">
      <c r="A3" s="17"/>
      <c r="B3" s="17"/>
      <c r="C3" s="17"/>
      <c r="D3" s="17"/>
      <c r="E3" s="11" t="s">
        <v>2</v>
      </c>
      <c r="F3" s="11"/>
      <c r="G3" s="12"/>
      <c r="H3" s="12"/>
      <c r="I3" s="12"/>
      <c r="J3" s="12"/>
      <c r="K3" s="12"/>
      <c r="L3" s="12"/>
      <c r="M3" s="12"/>
      <c r="N3" s="17"/>
      <c r="O3" s="17"/>
      <c r="P3" s="17"/>
      <c r="Q3" s="17"/>
      <c r="R3" s="17"/>
    </row>
    <row r="4" spans="1:18" ht="15" customHeight="1" x14ac:dyDescent="0.3">
      <c r="A4" s="17"/>
      <c r="B4" s="17"/>
      <c r="C4" s="17"/>
      <c r="D4" s="17"/>
      <c r="E4" s="10" t="s">
        <v>3</v>
      </c>
      <c r="F4" s="10"/>
      <c r="G4" s="12"/>
      <c r="H4" s="12"/>
      <c r="I4" s="12"/>
      <c r="J4" s="12"/>
      <c r="K4" s="12"/>
      <c r="L4" s="12"/>
      <c r="M4" s="12"/>
      <c r="N4" s="17"/>
      <c r="O4" s="17"/>
      <c r="P4" s="17"/>
      <c r="Q4" s="17"/>
      <c r="R4" s="17"/>
    </row>
    <row r="5" spans="1:18" ht="15" customHeight="1" x14ac:dyDescent="0.3">
      <c r="A5" s="17"/>
      <c r="B5" s="17"/>
      <c r="C5" s="17"/>
      <c r="D5" s="17"/>
      <c r="E5" s="10" t="s">
        <v>4</v>
      </c>
      <c r="F5" s="10"/>
      <c r="G5" s="12"/>
      <c r="H5" s="12"/>
      <c r="I5" s="12"/>
      <c r="J5" s="12"/>
      <c r="K5" s="12"/>
      <c r="L5" s="12"/>
      <c r="M5" s="12"/>
      <c r="N5" s="17"/>
      <c r="O5" s="17"/>
      <c r="P5" s="17"/>
      <c r="Q5" s="17"/>
      <c r="R5" s="17"/>
    </row>
    <row r="6" spans="1:18" ht="15" customHeight="1" x14ac:dyDescent="0.3">
      <c r="A6" s="17"/>
      <c r="B6" s="17"/>
      <c r="C6" s="17"/>
      <c r="D6" s="17"/>
      <c r="E6" s="10" t="s">
        <v>5</v>
      </c>
      <c r="F6" s="10"/>
      <c r="G6" s="12"/>
      <c r="H6" s="12"/>
      <c r="I6" s="12"/>
      <c r="J6" s="12"/>
      <c r="K6" s="12"/>
      <c r="L6" s="12"/>
      <c r="M6" s="12"/>
      <c r="N6" s="17"/>
      <c r="O6" s="17"/>
      <c r="P6" s="17"/>
      <c r="Q6" s="17"/>
      <c r="R6" s="17"/>
    </row>
    <row r="7" spans="1:18" x14ac:dyDescent="0.3">
      <c r="A7" s="17"/>
      <c r="B7" s="17"/>
      <c r="C7" s="17"/>
      <c r="D7" s="17"/>
      <c r="E7" s="9" t="s">
        <v>6</v>
      </c>
      <c r="F7" s="9"/>
      <c r="G7" s="12"/>
      <c r="H7" s="12"/>
      <c r="I7" s="12"/>
      <c r="J7" s="12"/>
      <c r="K7" s="12"/>
      <c r="L7" s="12"/>
      <c r="M7" s="12"/>
      <c r="N7" s="17"/>
      <c r="O7" s="17"/>
      <c r="P7" s="17"/>
      <c r="Q7" s="17"/>
      <c r="R7" s="17"/>
    </row>
    <row r="8" spans="1:18" x14ac:dyDescent="0.3">
      <c r="A8" s="8" t="s">
        <v>7</v>
      </c>
      <c r="B8" s="8"/>
      <c r="C8" s="8"/>
      <c r="D8" s="8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spans="1:18" ht="27.75" customHeight="1" x14ac:dyDescent="0.3">
      <c r="A9" s="7"/>
      <c r="B9" s="7"/>
      <c r="C9" s="7"/>
      <c r="D9" s="7"/>
      <c r="E9" s="6" t="s">
        <v>8</v>
      </c>
      <c r="F9" s="6"/>
      <c r="G9" s="5">
        <f>IF(B29=1, 'PU holds'!W88+R29,'PU holds'!W88)</f>
        <v>0</v>
      </c>
      <c r="H9" s="5"/>
      <c r="I9" s="5"/>
      <c r="J9" s="5"/>
      <c r="K9" s="5"/>
      <c r="L9" s="5"/>
      <c r="M9" s="5"/>
      <c r="N9" s="17"/>
      <c r="Q9" s="17"/>
      <c r="R9" s="17"/>
    </row>
    <row r="10" spans="1:18" ht="18" customHeight="1" x14ac:dyDescent="0.3">
      <c r="A10" s="18"/>
      <c r="B10" s="18"/>
      <c r="C10" s="18"/>
      <c r="D10" s="18"/>
      <c r="E10" s="19"/>
      <c r="F10" s="19"/>
      <c r="G10" s="19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</row>
    <row r="11" spans="1:18" ht="19.95" customHeight="1" x14ac:dyDescent="0.3">
      <c r="A11" s="18"/>
      <c r="B11" s="17"/>
      <c r="C11" s="17"/>
      <c r="D11" s="17"/>
      <c r="E11" s="4" t="s">
        <v>9</v>
      </c>
      <c r="F11" s="4"/>
      <c r="G11" s="4">
        <f>'Macros Fiberglass'!R44</f>
        <v>0</v>
      </c>
      <c r="H11" s="4"/>
      <c r="I11" s="4"/>
      <c r="J11" s="4"/>
      <c r="K11" s="4"/>
      <c r="L11" s="4"/>
      <c r="M11" s="4"/>
      <c r="N11" s="17"/>
      <c r="O11" s="17"/>
      <c r="P11" s="17"/>
      <c r="Q11" s="17"/>
      <c r="R11" s="17"/>
    </row>
    <row r="12" spans="1:18" ht="19.5" customHeight="1" x14ac:dyDescent="0.3">
      <c r="A12" s="19"/>
      <c r="B12" s="19"/>
      <c r="C12" s="19"/>
      <c r="D12" s="19"/>
      <c r="E12" s="4" t="s">
        <v>10</v>
      </c>
      <c r="F12" s="4"/>
      <c r="G12" s="4">
        <f>'PU holds'!X88</f>
        <v>0</v>
      </c>
      <c r="H12" s="4"/>
      <c r="I12" s="4"/>
      <c r="J12" s="4"/>
      <c r="K12" s="4"/>
      <c r="L12" s="4"/>
      <c r="M12" s="4"/>
      <c r="N12" s="17"/>
      <c r="O12" s="17"/>
      <c r="P12" s="17"/>
      <c r="Q12" s="17"/>
      <c r="R12" s="17"/>
    </row>
    <row r="13" spans="1:18" ht="19.5" customHeight="1" x14ac:dyDescent="0.3">
      <c r="A13" s="19"/>
      <c r="B13" s="19"/>
      <c r="C13" s="19"/>
      <c r="D13" s="19"/>
      <c r="E13" s="4" t="s">
        <v>11</v>
      </c>
      <c r="F13" s="4"/>
      <c r="G13" s="4">
        <f>'PE holds'!S23</f>
        <v>0</v>
      </c>
      <c r="H13" s="4"/>
      <c r="I13" s="4"/>
      <c r="J13" s="4"/>
      <c r="K13" s="4"/>
      <c r="L13" s="4"/>
      <c r="M13" s="4"/>
      <c r="N13" s="17"/>
      <c r="O13" s="17"/>
      <c r="P13" s="17"/>
      <c r="Q13" s="17"/>
      <c r="R13" s="17"/>
    </row>
    <row r="14" spans="1:18" ht="19.5" customHeight="1" x14ac:dyDescent="0.3">
      <c r="A14" s="19"/>
      <c r="B14" s="19"/>
      <c r="C14" s="19"/>
      <c r="D14" s="19"/>
      <c r="E14" s="4" t="s">
        <v>12</v>
      </c>
      <c r="F14" s="4"/>
      <c r="G14" s="3">
        <f>'PU holds'!V88+'Macros Fiberglass'!P44+'PE holds'!Q23</f>
        <v>0</v>
      </c>
      <c r="H14" s="3"/>
      <c r="I14" s="3"/>
      <c r="J14" s="3"/>
      <c r="K14" s="3"/>
      <c r="L14" s="3"/>
      <c r="M14" s="3"/>
      <c r="N14" s="17"/>
      <c r="O14" s="17"/>
      <c r="P14" s="17"/>
      <c r="Q14" s="17"/>
      <c r="R14" s="17"/>
    </row>
    <row r="15" spans="1:18" ht="19.5" customHeight="1" x14ac:dyDescent="0.3">
      <c r="A15" s="19"/>
      <c r="B15" s="19"/>
      <c r="C15" s="19"/>
      <c r="D15" s="19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5" hidden="1" customHeight="1" x14ac:dyDescent="0.3">
      <c r="A16" s="17"/>
      <c r="B16" s="17"/>
      <c r="C16" s="17"/>
      <c r="D16" s="17"/>
      <c r="E16" s="2" t="s">
        <v>13</v>
      </c>
      <c r="F16" s="2"/>
      <c r="G16" s="21" t="s">
        <v>14</v>
      </c>
      <c r="H16" s="21" t="s">
        <v>15</v>
      </c>
      <c r="I16" s="21" t="s">
        <v>16</v>
      </c>
      <c r="J16" s="21" t="s">
        <v>17</v>
      </c>
      <c r="K16" s="22" t="s">
        <v>18</v>
      </c>
      <c r="L16" s="22" t="s">
        <v>19</v>
      </c>
      <c r="M16" s="21" t="s">
        <v>20</v>
      </c>
      <c r="N16" s="17"/>
      <c r="O16" s="17"/>
      <c r="P16" s="17"/>
      <c r="Q16" s="17"/>
      <c r="R16" s="17"/>
    </row>
    <row r="17" spans="1:19" hidden="1" x14ac:dyDescent="0.3">
      <c r="A17" s="23"/>
      <c r="B17" s="23"/>
      <c r="C17" s="23"/>
      <c r="D17" s="23"/>
      <c r="E17" s="1" t="s">
        <v>21</v>
      </c>
      <c r="F17" s="1"/>
      <c r="G17" s="20">
        <f>'PU holds'!AQ88</f>
        <v>0</v>
      </c>
      <c r="H17" s="20">
        <f>'PU holds'!AR88</f>
        <v>0</v>
      </c>
      <c r="I17" s="20">
        <f>'PU holds'!AS88</f>
        <v>0</v>
      </c>
      <c r="J17" s="20">
        <f>'PU holds'!AT88</f>
        <v>0</v>
      </c>
      <c r="K17" s="20">
        <f>'PU holds'!AU88</f>
        <v>0</v>
      </c>
      <c r="L17" s="20">
        <f>'PU holds'!AV88</f>
        <v>0</v>
      </c>
      <c r="M17" s="20">
        <f>'PU holds'!AW88</f>
        <v>0</v>
      </c>
      <c r="N17" s="17"/>
      <c r="O17" s="17"/>
      <c r="P17" s="17"/>
      <c r="Q17" s="17"/>
      <c r="R17" s="17"/>
    </row>
    <row r="18" spans="1:19" hidden="1" x14ac:dyDescent="0.3">
      <c r="A18" s="23"/>
      <c r="B18" s="23"/>
      <c r="C18" s="23"/>
      <c r="D18" s="23"/>
      <c r="E18" s="1" t="s">
        <v>22</v>
      </c>
      <c r="F18" s="1"/>
      <c r="G18" s="25">
        <f t="shared" ref="G18:M18" si="0">IFERROR(G17/$G$12,0)</f>
        <v>0</v>
      </c>
      <c r="H18" s="25">
        <f t="shared" si="0"/>
        <v>0</v>
      </c>
      <c r="I18" s="25">
        <f t="shared" si="0"/>
        <v>0</v>
      </c>
      <c r="J18" s="25">
        <f t="shared" si="0"/>
        <v>0</v>
      </c>
      <c r="K18" s="25">
        <f t="shared" si="0"/>
        <v>0</v>
      </c>
      <c r="L18" s="25">
        <f t="shared" si="0"/>
        <v>0</v>
      </c>
      <c r="M18" s="25">
        <f t="shared" si="0"/>
        <v>0</v>
      </c>
      <c r="N18" s="17"/>
      <c r="O18" s="17"/>
      <c r="P18" s="17"/>
      <c r="Q18" s="17"/>
      <c r="R18" s="17"/>
    </row>
    <row r="19" spans="1:19" hidden="1" x14ac:dyDescent="0.3">
      <c r="A19" s="23"/>
      <c r="B19" s="23"/>
      <c r="C19" s="23"/>
      <c r="D19" s="23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</row>
    <row r="20" spans="1:19" hidden="1" x14ac:dyDescent="0.3">
      <c r="A20" s="17"/>
      <c r="B20" s="17"/>
      <c r="C20" s="17"/>
      <c r="D20" s="17"/>
      <c r="E20" s="1" t="s">
        <v>23</v>
      </c>
      <c r="F20" s="1"/>
      <c r="G20" s="24" t="s">
        <v>24</v>
      </c>
      <c r="H20" s="24" t="s">
        <v>25</v>
      </c>
      <c r="I20" s="24" t="s">
        <v>26</v>
      </c>
      <c r="J20" s="24" t="s">
        <v>27</v>
      </c>
      <c r="K20" s="26" t="s">
        <v>28</v>
      </c>
      <c r="L20" s="24" t="s">
        <v>29</v>
      </c>
      <c r="M20" s="27"/>
      <c r="N20" s="17"/>
      <c r="O20" s="17"/>
      <c r="P20" s="17"/>
      <c r="Q20" s="17"/>
      <c r="R20" s="17"/>
    </row>
    <row r="21" spans="1:19" hidden="1" x14ac:dyDescent="0.3">
      <c r="A21" s="17"/>
      <c r="B21" s="17"/>
      <c r="C21" s="17"/>
      <c r="D21" s="17"/>
      <c r="E21" s="1" t="s">
        <v>21</v>
      </c>
      <c r="F21" s="1"/>
      <c r="G21" s="20">
        <f>'PU holds'!BE88</f>
        <v>0</v>
      </c>
      <c r="H21" s="20">
        <f>'PU holds'!BF88</f>
        <v>0</v>
      </c>
      <c r="I21" s="20">
        <f>'PU holds'!BG88</f>
        <v>0</v>
      </c>
      <c r="J21" s="20">
        <f>'PU holds'!BH88</f>
        <v>0</v>
      </c>
      <c r="K21" s="20">
        <f>'PU holds'!BI88</f>
        <v>0</v>
      </c>
      <c r="L21" s="20">
        <f>'PU holds'!BJ88</f>
        <v>0</v>
      </c>
      <c r="M21" s="17"/>
      <c r="N21" s="17"/>
      <c r="O21" s="17"/>
      <c r="P21" s="17"/>
      <c r="Q21" s="17"/>
      <c r="R21" s="17"/>
    </row>
    <row r="22" spans="1:19" hidden="1" x14ac:dyDescent="0.3">
      <c r="A22" s="17"/>
      <c r="B22" s="17"/>
      <c r="C22" s="17"/>
      <c r="D22" s="17"/>
      <c r="E22" s="1" t="s">
        <v>22</v>
      </c>
      <c r="F22" s="1"/>
      <c r="G22" s="25">
        <f t="shared" ref="G22:L22" si="1">IFERROR(G21/$G$12,0)</f>
        <v>0</v>
      </c>
      <c r="H22" s="25">
        <f t="shared" si="1"/>
        <v>0</v>
      </c>
      <c r="I22" s="25">
        <f t="shared" si="1"/>
        <v>0</v>
      </c>
      <c r="J22" s="25">
        <f t="shared" si="1"/>
        <v>0</v>
      </c>
      <c r="K22" s="25">
        <f t="shared" si="1"/>
        <v>0</v>
      </c>
      <c r="L22" s="25">
        <f t="shared" si="1"/>
        <v>0</v>
      </c>
      <c r="M22" s="17"/>
      <c r="N22" s="17"/>
      <c r="O22" s="17"/>
      <c r="P22" s="17"/>
      <c r="Q22" s="17"/>
      <c r="R22" s="17"/>
    </row>
    <row r="23" spans="1:19" hidden="1" x14ac:dyDescent="0.3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</row>
    <row r="24" spans="1:19" ht="17.25" hidden="1" customHeight="1" x14ac:dyDescent="0.3">
      <c r="A24" s="17"/>
      <c r="B24" s="17"/>
      <c r="C24" s="17"/>
      <c r="D24" s="17"/>
      <c r="E24" s="4" t="s">
        <v>30</v>
      </c>
      <c r="F24" s="4"/>
      <c r="G24" s="28">
        <f>SUMPRODUCT('PU holds'!I2:I87,'PU holds'!$AX$2:$AX$87)+SUMPRODUCT('PE holds'!I2:I22,'PE holds'!AS2:AS22)</f>
        <v>0</v>
      </c>
      <c r="H24" s="29">
        <f>SUMPRODUCT('PU holds'!J2:J87,'PU holds'!$AX$2:$AX$87)+SUMPRODUCT('PE holds'!J2:J22,'PE holds'!AS2:AS22)</f>
        <v>0</v>
      </c>
      <c r="I24" s="30">
        <f>SUMPRODUCT('PU holds'!K2:K87,'PU holds'!$AX$2:$AX$87)+SUMPRODUCT('PE holds'!K2:K22,'PE holds'!AS2:AS22)</f>
        <v>0</v>
      </c>
      <c r="J24" s="31">
        <f>SUMPRODUCT('PU holds'!L2:L87,'PU holds'!$AX$2:$AX$87)+SUMPRODUCT('PE holds'!L2:L22,'PE holds'!AS2:AS22)</f>
        <v>0</v>
      </c>
      <c r="K24" s="32">
        <f>SUMPRODUCT('PU holds'!M2:M87,'PU holds'!$AX$2:$AX$87)+SUMPRODUCT('PE holds'!M2:M22,'PE holds'!AS2:AS22)</f>
        <v>0</v>
      </c>
      <c r="L24" s="33">
        <f>SUMPRODUCT('PU holds'!N2:N87,'PU holds'!$AX$2:$AX$87)</f>
        <v>0</v>
      </c>
      <c r="M24" s="34">
        <f>SUMPRODUCT('PU holds'!O2:O87,'PU holds'!$AX$2:$AX$87)</f>
        <v>0</v>
      </c>
      <c r="N24" s="35">
        <f>SUMPRODUCT('PU holds'!P2:P87,'PU holds'!$AX$2:$AX$87)+SUMPRODUCT('PE holds'!M2:M22,'PE holds'!AS2:AS22)</f>
        <v>0</v>
      </c>
      <c r="O24" s="36">
        <f>SUMPRODUCT('PU holds'!Q2:Q87,'PU holds'!$AX$2:$AX$87)+SUMPRODUCT('PE holds'!N2:N22,'PE holds'!AS2:AS22)</f>
        <v>0</v>
      </c>
      <c r="P24" s="37">
        <f>SUMPRODUCT('PU holds'!R2:R87,'PU holds'!$AX$2:$AX$87)</f>
        <v>0</v>
      </c>
      <c r="Q24" s="38">
        <f>SUMPRODUCT('PU holds'!S2:S87,'PU holds'!$AX$2:$AX$87)</f>
        <v>0</v>
      </c>
      <c r="R24" s="39">
        <f>SUMPRODUCT('PU holds'!T2:T87,'PU holds'!$AX$2:$AX$87)+SUMPRODUCT('PE holds'!O2:O22,'PE holds'!AS2:AS22)</f>
        <v>0</v>
      </c>
    </row>
    <row r="25" spans="1:19" hidden="1" x14ac:dyDescent="0.3">
      <c r="A25" s="17"/>
      <c r="B25" s="17"/>
      <c r="C25" s="17"/>
      <c r="D25" s="17"/>
      <c r="E25" s="1" t="s">
        <v>22</v>
      </c>
      <c r="F25" s="1"/>
      <c r="G25" s="25">
        <f t="shared" ref="G25:R25" si="2">IFERROR(G24/$G$12,0)</f>
        <v>0</v>
      </c>
      <c r="H25" s="25">
        <f t="shared" si="2"/>
        <v>0</v>
      </c>
      <c r="I25" s="25">
        <f t="shared" si="2"/>
        <v>0</v>
      </c>
      <c r="J25" s="25">
        <f t="shared" si="2"/>
        <v>0</v>
      </c>
      <c r="K25" s="25">
        <f t="shared" si="2"/>
        <v>0</v>
      </c>
      <c r="L25" s="25">
        <f t="shared" si="2"/>
        <v>0</v>
      </c>
      <c r="M25" s="25">
        <f t="shared" si="2"/>
        <v>0</v>
      </c>
      <c r="N25" s="25">
        <f t="shared" si="2"/>
        <v>0</v>
      </c>
      <c r="O25" s="25">
        <f t="shared" si="2"/>
        <v>0</v>
      </c>
      <c r="P25" s="25">
        <f t="shared" si="2"/>
        <v>0</v>
      </c>
      <c r="Q25" s="25">
        <f t="shared" si="2"/>
        <v>0</v>
      </c>
      <c r="R25" s="25">
        <f t="shared" si="2"/>
        <v>0</v>
      </c>
    </row>
    <row r="26" spans="1:19" ht="15" hidden="1" customHeight="1" x14ac:dyDescent="0.3"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17"/>
      <c r="P26" s="17"/>
      <c r="Q26" s="17"/>
      <c r="R26" s="17"/>
    </row>
    <row r="27" spans="1:19" ht="26.25" hidden="1" customHeight="1" x14ac:dyDescent="0.3">
      <c r="A27" s="40"/>
      <c r="B27" s="163"/>
      <c r="C27" s="163"/>
      <c r="D27" s="40"/>
      <c r="E27" s="2" t="s">
        <v>31</v>
      </c>
      <c r="F27" s="2"/>
      <c r="G27" s="41">
        <v>40</v>
      </c>
      <c r="H27" s="41">
        <v>50</v>
      </c>
      <c r="I27" s="41">
        <v>60</v>
      </c>
      <c r="J27" s="41">
        <v>70</v>
      </c>
      <c r="K27" s="41">
        <v>80</v>
      </c>
      <c r="L27" s="41">
        <v>90</v>
      </c>
      <c r="M27" s="41">
        <v>100</v>
      </c>
      <c r="N27" s="41">
        <v>120</v>
      </c>
      <c r="O27" s="41">
        <v>140</v>
      </c>
      <c r="P27" s="41">
        <v>160</v>
      </c>
      <c r="Q27" s="41">
        <v>233</v>
      </c>
      <c r="R27" s="20" t="s">
        <v>32</v>
      </c>
    </row>
    <row r="28" spans="1:19" ht="15" hidden="1" customHeight="1" x14ac:dyDescent="0.3">
      <c r="A28" s="42"/>
      <c r="B28" s="164"/>
      <c r="C28" s="164"/>
      <c r="D28" s="42"/>
      <c r="E28" s="2" t="s">
        <v>21</v>
      </c>
      <c r="F28" s="2"/>
      <c r="G28" s="43">
        <f>'PU holds'!BK88+'PE holds'!BF20</f>
        <v>0</v>
      </c>
      <c r="H28" s="43">
        <f>'PU holds'!BL88+'PE holds'!BG20</f>
        <v>0</v>
      </c>
      <c r="I28" s="43">
        <f>'PU holds'!BM88+'PE holds'!BH20</f>
        <v>0</v>
      </c>
      <c r="J28" s="43">
        <f>'PU holds'!BN88+'PE holds'!BI20</f>
        <v>0</v>
      </c>
      <c r="K28" s="43">
        <f>'PU holds'!BO88+'PE holds'!BJ20</f>
        <v>0</v>
      </c>
      <c r="L28" s="43">
        <f>'PU holds'!BP88+'PE holds'!BK20</f>
        <v>0</v>
      </c>
      <c r="M28" s="43">
        <f>'PU holds'!BQ88</f>
        <v>0</v>
      </c>
      <c r="N28" s="43">
        <f>'PU holds'!BR88</f>
        <v>0</v>
      </c>
      <c r="O28" s="43">
        <f>'PU holds'!BS88</f>
        <v>0</v>
      </c>
      <c r="P28" s="43">
        <f>'PU holds'!BT88</f>
        <v>0</v>
      </c>
      <c r="Q28" s="43">
        <f>'PU holds'!BU88</f>
        <v>0</v>
      </c>
      <c r="R28" s="20">
        <f>SUM(G28:Q28)</f>
        <v>0</v>
      </c>
    </row>
    <row r="29" spans="1:19" ht="15" customHeight="1" x14ac:dyDescent="0.3">
      <c r="A29" s="42"/>
      <c r="B29" s="44" t="b">
        <f>FALSE()</f>
        <v>0</v>
      </c>
      <c r="C29" s="45"/>
      <c r="D29" s="46"/>
      <c r="E29" s="163"/>
      <c r="F29" s="163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</row>
    <row r="30" spans="1:19" x14ac:dyDescent="0.3">
      <c r="A30" s="42"/>
      <c r="B30" s="42"/>
      <c r="C30" s="42"/>
      <c r="D30" s="42"/>
      <c r="E30" s="40"/>
      <c r="F30" s="40"/>
      <c r="G30" s="40"/>
      <c r="H30" s="40"/>
      <c r="I30" s="40"/>
      <c r="J30" s="40"/>
      <c r="K30" s="40"/>
      <c r="L30" s="40"/>
      <c r="M30" s="40"/>
      <c r="N30" s="17"/>
      <c r="O30" s="17"/>
      <c r="P30" s="17"/>
      <c r="Q30" s="17"/>
      <c r="R30" s="17"/>
    </row>
    <row r="31" spans="1:19" ht="42.75" customHeight="1" x14ac:dyDescent="0.3">
      <c r="A31" s="40"/>
      <c r="B31" s="165" t="s">
        <v>226</v>
      </c>
      <c r="C31" s="165"/>
      <c r="D31" s="165"/>
      <c r="E31" s="165"/>
      <c r="F31" s="165"/>
      <c r="G31" s="165"/>
      <c r="H31" s="165"/>
      <c r="I31" s="165"/>
      <c r="J31" s="165"/>
      <c r="K31" s="165"/>
      <c r="L31" s="165"/>
      <c r="M31" s="165"/>
      <c r="N31" s="165"/>
      <c r="O31" s="165"/>
      <c r="P31" s="165"/>
      <c r="Q31" s="165"/>
      <c r="R31" s="165"/>
    </row>
  </sheetData>
  <mergeCells count="39">
    <mergeCell ref="B31:R31"/>
    <mergeCell ref="B27:C27"/>
    <mergeCell ref="E27:F27"/>
    <mergeCell ref="B28:C28"/>
    <mergeCell ref="E28:F28"/>
    <mergeCell ref="E29:F29"/>
    <mergeCell ref="E20:F20"/>
    <mergeCell ref="E21:F21"/>
    <mergeCell ref="E22:F22"/>
    <mergeCell ref="E24:F24"/>
    <mergeCell ref="E25:F25"/>
    <mergeCell ref="E14:F14"/>
    <mergeCell ref="G14:M14"/>
    <mergeCell ref="E16:F16"/>
    <mergeCell ref="E17:F17"/>
    <mergeCell ref="E18:F18"/>
    <mergeCell ref="E11:F11"/>
    <mergeCell ref="G11:M11"/>
    <mergeCell ref="E12:F12"/>
    <mergeCell ref="G12:M12"/>
    <mergeCell ref="E13:F13"/>
    <mergeCell ref="G13:M13"/>
    <mergeCell ref="E7:F7"/>
    <mergeCell ref="G7:M7"/>
    <mergeCell ref="A8:D8"/>
    <mergeCell ref="A9:D9"/>
    <mergeCell ref="E9:F9"/>
    <mergeCell ref="G9:M9"/>
    <mergeCell ref="E4:F4"/>
    <mergeCell ref="G4:M4"/>
    <mergeCell ref="E5:F5"/>
    <mergeCell ref="G5:M5"/>
    <mergeCell ref="E6:F6"/>
    <mergeCell ref="G6:M6"/>
    <mergeCell ref="E1:M1"/>
    <mergeCell ref="E2:F2"/>
    <mergeCell ref="G2:M2"/>
    <mergeCell ref="E3:F3"/>
    <mergeCell ref="G3:M3"/>
  </mergeCells>
  <conditionalFormatting sqref="G16:M16">
    <cfRule type="expression" dxfId="2" priority="2">
      <formula>IF(#REF!=0,1)</formula>
    </cfRule>
  </conditionalFormatting>
  <hyperlinks>
    <hyperlink ref="A8" r:id="rId1" xr:uid="{00000000-0004-0000-0000-000000000000}"/>
  </hyperlinks>
  <pageMargins left="0.7" right="0.7" top="0.75" bottom="0.75" header="0.511811023622047" footer="0.511811023622047"/>
  <pageSetup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K89"/>
  <sheetViews>
    <sheetView zoomScale="90" zoomScaleNormal="90" workbookViewId="0">
      <pane xSplit="2" ySplit="1" topLeftCell="C2" activePane="bottomRight" state="frozen"/>
      <selection pane="topRight" activeCell="C1" sqref="C1"/>
      <selection pane="bottomLeft" activeCell="A67" sqref="A67"/>
      <selection pane="bottomRight" activeCell="T87" sqref="T87"/>
    </sheetView>
  </sheetViews>
  <sheetFormatPr baseColWidth="10" defaultColWidth="8.5546875" defaultRowHeight="14.4" x14ac:dyDescent="0.3"/>
  <cols>
    <col min="1" max="1" width="7.5546875" style="47" customWidth="1"/>
    <col min="2" max="2" width="31.109375" style="48" customWidth="1"/>
    <col min="3" max="3" width="10.44140625" style="48" customWidth="1"/>
    <col min="4" max="4" width="8.33203125" style="48" customWidth="1"/>
    <col min="5" max="5" width="6.6640625" style="47" customWidth="1"/>
    <col min="6" max="6" width="9.33203125" style="48" customWidth="1"/>
    <col min="7" max="7" width="7.44140625" style="49" customWidth="1"/>
    <col min="8" max="8" width="6.6640625" style="48" customWidth="1"/>
    <col min="9" max="20" width="5.6640625" style="47" customWidth="1"/>
    <col min="21" max="23" width="7.6640625" style="47" customWidth="1"/>
    <col min="24" max="24" width="9.109375" style="47" hidden="1" customWidth="1"/>
    <col min="25" max="30" width="3" style="47" hidden="1" customWidth="1"/>
    <col min="31" max="35" width="4" style="47" hidden="1" customWidth="1"/>
    <col min="36" max="73" width="9.109375" style="47" hidden="1" customWidth="1"/>
    <col min="74" max="1025" width="9.109375" style="47" customWidth="1"/>
  </cols>
  <sheetData>
    <row r="1" spans="1:73" ht="76.5" customHeight="1" x14ac:dyDescent="0.3">
      <c r="A1" s="50" t="s">
        <v>33</v>
      </c>
      <c r="B1" s="51" t="s">
        <v>34</v>
      </c>
      <c r="C1" s="52" t="s">
        <v>35</v>
      </c>
      <c r="D1" s="50" t="s">
        <v>36</v>
      </c>
      <c r="E1" s="51" t="s">
        <v>37</v>
      </c>
      <c r="F1" s="51" t="s">
        <v>38</v>
      </c>
      <c r="G1" s="53" t="s">
        <v>39</v>
      </c>
      <c r="H1" s="51" t="s">
        <v>40</v>
      </c>
      <c r="I1" s="54" t="s">
        <v>41</v>
      </c>
      <c r="J1" s="55" t="s">
        <v>42</v>
      </c>
      <c r="K1" s="56" t="s">
        <v>43</v>
      </c>
      <c r="L1" s="57" t="s">
        <v>44</v>
      </c>
      <c r="M1" s="58" t="s">
        <v>45</v>
      </c>
      <c r="N1" s="59" t="s">
        <v>46</v>
      </c>
      <c r="O1" s="60" t="s">
        <v>47</v>
      </c>
      <c r="P1" s="61" t="s">
        <v>48</v>
      </c>
      <c r="Q1" s="62" t="s">
        <v>49</v>
      </c>
      <c r="R1" s="63" t="s">
        <v>50</v>
      </c>
      <c r="S1" s="64" t="s">
        <v>51</v>
      </c>
      <c r="T1" s="65" t="s">
        <v>52</v>
      </c>
      <c r="U1" s="66" t="s">
        <v>53</v>
      </c>
      <c r="V1" s="66" t="s">
        <v>54</v>
      </c>
      <c r="W1" s="67" t="s">
        <v>55</v>
      </c>
      <c r="X1" s="68"/>
      <c r="Y1" s="69">
        <v>40</v>
      </c>
      <c r="Z1" s="69">
        <v>50</v>
      </c>
      <c r="AA1" s="69">
        <v>60</v>
      </c>
      <c r="AB1" s="69">
        <v>70</v>
      </c>
      <c r="AC1" s="69">
        <v>80</v>
      </c>
      <c r="AD1" s="69">
        <v>90</v>
      </c>
      <c r="AE1" s="69">
        <v>100</v>
      </c>
      <c r="AF1" s="69">
        <v>120</v>
      </c>
      <c r="AG1" s="69">
        <v>140</v>
      </c>
      <c r="AH1" s="69">
        <v>160</v>
      </c>
      <c r="AI1" s="69">
        <v>233</v>
      </c>
      <c r="AJ1" s="70" t="s">
        <v>14</v>
      </c>
      <c r="AK1" s="70" t="s">
        <v>15</v>
      </c>
      <c r="AL1" s="70" t="s">
        <v>16</v>
      </c>
      <c r="AM1" s="70" t="s">
        <v>17</v>
      </c>
      <c r="AN1" s="71" t="s">
        <v>18</v>
      </c>
      <c r="AO1" s="71" t="s">
        <v>19</v>
      </c>
      <c r="AP1" s="70" t="s">
        <v>20</v>
      </c>
      <c r="AQ1" s="70" t="s">
        <v>14</v>
      </c>
      <c r="AR1" s="70" t="s">
        <v>15</v>
      </c>
      <c r="AS1" s="70" t="s">
        <v>16</v>
      </c>
      <c r="AT1" s="70" t="s">
        <v>17</v>
      </c>
      <c r="AU1" s="71" t="s">
        <v>18</v>
      </c>
      <c r="AV1" s="71" t="s">
        <v>19</v>
      </c>
      <c r="AW1" s="70" t="s">
        <v>20</v>
      </c>
      <c r="AX1" s="72" t="s">
        <v>56</v>
      </c>
      <c r="AY1" s="73" t="s">
        <v>24</v>
      </c>
      <c r="AZ1" s="73" t="s">
        <v>25</v>
      </c>
      <c r="BA1" s="73" t="s">
        <v>26</v>
      </c>
      <c r="BB1" s="73" t="s">
        <v>27</v>
      </c>
      <c r="BC1" s="73" t="s">
        <v>28</v>
      </c>
      <c r="BD1" s="73" t="s">
        <v>29</v>
      </c>
      <c r="BE1" s="73" t="s">
        <v>24</v>
      </c>
      <c r="BF1" s="73" t="s">
        <v>25</v>
      </c>
      <c r="BG1" s="73" t="s">
        <v>26</v>
      </c>
      <c r="BH1" s="73" t="s">
        <v>27</v>
      </c>
      <c r="BI1" s="73" t="s">
        <v>28</v>
      </c>
      <c r="BJ1" s="73" t="s">
        <v>29</v>
      </c>
      <c r="BK1" s="69">
        <v>40</v>
      </c>
      <c r="BL1" s="69">
        <v>50</v>
      </c>
      <c r="BM1" s="69">
        <v>60</v>
      </c>
      <c r="BN1" s="69">
        <v>70</v>
      </c>
      <c r="BO1" s="69">
        <v>80</v>
      </c>
      <c r="BP1" s="69">
        <v>90</v>
      </c>
      <c r="BQ1" s="69">
        <v>100</v>
      </c>
      <c r="BR1" s="69">
        <v>120</v>
      </c>
      <c r="BS1" s="69">
        <v>140</v>
      </c>
      <c r="BT1" s="69">
        <v>160</v>
      </c>
      <c r="BU1" s="69">
        <v>233</v>
      </c>
    </row>
    <row r="2" spans="1:73" x14ac:dyDescent="0.3">
      <c r="A2" s="74">
        <v>17479</v>
      </c>
      <c r="B2" s="74" t="s">
        <v>57</v>
      </c>
      <c r="C2" s="75" t="s">
        <v>27</v>
      </c>
      <c r="D2" s="75" t="s">
        <v>17</v>
      </c>
      <c r="E2" s="76"/>
      <c r="F2" s="77">
        <v>7</v>
      </c>
      <c r="G2" s="78">
        <v>226.464</v>
      </c>
      <c r="H2" s="79">
        <f t="shared" ref="H2:H33" si="0">SUM(I2:T2)</f>
        <v>0</v>
      </c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1"/>
      <c r="U2" s="82">
        <v>2.6749999999999998</v>
      </c>
      <c r="V2" s="43">
        <f t="shared" ref="V2:V33" si="1">H2*U2</f>
        <v>0</v>
      </c>
      <c r="W2" s="43">
        <f t="shared" ref="W2:W33" si="2">H2*G2</f>
        <v>0</v>
      </c>
      <c r="X2" s="69">
        <f t="shared" ref="X2:X33" si="3">F2*H2</f>
        <v>0</v>
      </c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>
        <f>AJ2*H2</f>
        <v>0</v>
      </c>
      <c r="AR2" s="69">
        <f t="shared" ref="AR2:AW2" si="4">AK2*$H$2</f>
        <v>0</v>
      </c>
      <c r="AS2" s="69">
        <f t="shared" si="4"/>
        <v>0</v>
      </c>
      <c r="AT2" s="69">
        <f t="shared" si="4"/>
        <v>0</v>
      </c>
      <c r="AU2" s="69">
        <f t="shared" si="4"/>
        <v>0</v>
      </c>
      <c r="AV2" s="69">
        <f t="shared" si="4"/>
        <v>0</v>
      </c>
      <c r="AW2" s="69">
        <f t="shared" si="4"/>
        <v>0</v>
      </c>
      <c r="AX2" s="69">
        <f t="shared" ref="AX2:AX41" si="5">SUM(AJ2:AP2)</f>
        <v>0</v>
      </c>
      <c r="AY2" s="69"/>
      <c r="AZ2" s="69"/>
      <c r="BA2" s="69"/>
      <c r="BB2" s="69"/>
      <c r="BC2" s="69"/>
      <c r="BD2" s="69"/>
      <c r="BE2" s="69">
        <f t="shared" ref="BE2:BJ2" si="6">AY2*$H$2</f>
        <v>0</v>
      </c>
      <c r="BF2" s="69">
        <f t="shared" si="6"/>
        <v>0</v>
      </c>
      <c r="BG2" s="69">
        <f t="shared" si="6"/>
        <v>0</v>
      </c>
      <c r="BH2" s="69">
        <f t="shared" si="6"/>
        <v>0</v>
      </c>
      <c r="BI2" s="69">
        <f t="shared" si="6"/>
        <v>0</v>
      </c>
      <c r="BJ2" s="69">
        <f t="shared" si="6"/>
        <v>0</v>
      </c>
      <c r="BK2" s="47">
        <f t="shared" ref="BK2:BU2" si="7">Y2*$H$2</f>
        <v>0</v>
      </c>
      <c r="BL2" s="47">
        <f t="shared" si="7"/>
        <v>0</v>
      </c>
      <c r="BM2" s="47">
        <f t="shared" si="7"/>
        <v>0</v>
      </c>
      <c r="BN2" s="47">
        <f t="shared" si="7"/>
        <v>0</v>
      </c>
      <c r="BO2" s="47">
        <f t="shared" si="7"/>
        <v>0</v>
      </c>
      <c r="BP2" s="47">
        <f t="shared" si="7"/>
        <v>0</v>
      </c>
      <c r="BQ2" s="47">
        <f t="shared" si="7"/>
        <v>0</v>
      </c>
      <c r="BR2" s="47">
        <f t="shared" si="7"/>
        <v>0</v>
      </c>
      <c r="BS2" s="47">
        <f t="shared" si="7"/>
        <v>0</v>
      </c>
      <c r="BT2" s="47">
        <f t="shared" si="7"/>
        <v>0</v>
      </c>
      <c r="BU2" s="47">
        <f t="shared" si="7"/>
        <v>0</v>
      </c>
    </row>
    <row r="3" spans="1:73" x14ac:dyDescent="0.3">
      <c r="A3" s="77">
        <v>17480</v>
      </c>
      <c r="B3" s="77" t="s">
        <v>58</v>
      </c>
      <c r="C3" s="75" t="s">
        <v>27</v>
      </c>
      <c r="D3" s="75" t="s">
        <v>17</v>
      </c>
      <c r="E3" s="76"/>
      <c r="F3" s="77">
        <v>7</v>
      </c>
      <c r="G3" s="78">
        <v>271.54399999999998</v>
      </c>
      <c r="H3" s="79">
        <f t="shared" si="0"/>
        <v>0</v>
      </c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1"/>
      <c r="U3" s="82">
        <v>3.423</v>
      </c>
      <c r="V3" s="43">
        <f t="shared" si="1"/>
        <v>0</v>
      </c>
      <c r="W3" s="43">
        <f t="shared" si="2"/>
        <v>0</v>
      </c>
      <c r="X3" s="69">
        <f t="shared" si="3"/>
        <v>0</v>
      </c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>
        <f>AJ3*H3</f>
        <v>0</v>
      </c>
      <c r="AR3" s="69">
        <f t="shared" ref="AR3:AW3" si="8">AK3*$H$3</f>
        <v>0</v>
      </c>
      <c r="AS3" s="69">
        <f t="shared" si="8"/>
        <v>0</v>
      </c>
      <c r="AT3" s="69">
        <f t="shared" si="8"/>
        <v>0</v>
      </c>
      <c r="AU3" s="69">
        <f t="shared" si="8"/>
        <v>0</v>
      </c>
      <c r="AV3" s="69">
        <f t="shared" si="8"/>
        <v>0</v>
      </c>
      <c r="AW3" s="69">
        <f t="shared" si="8"/>
        <v>0</v>
      </c>
      <c r="AX3" s="69">
        <f t="shared" si="5"/>
        <v>0</v>
      </c>
      <c r="AY3" s="69"/>
      <c r="AZ3" s="69"/>
      <c r="BA3" s="69"/>
      <c r="BB3" s="69"/>
      <c r="BC3" s="69"/>
      <c r="BD3" s="69"/>
      <c r="BE3" s="69">
        <f t="shared" ref="BE3:BJ3" si="9">AY3*$H$3</f>
        <v>0</v>
      </c>
      <c r="BF3" s="69">
        <f t="shared" si="9"/>
        <v>0</v>
      </c>
      <c r="BG3" s="69">
        <f t="shared" si="9"/>
        <v>0</v>
      </c>
      <c r="BH3" s="69">
        <f t="shared" si="9"/>
        <v>0</v>
      </c>
      <c r="BI3" s="69">
        <f t="shared" si="9"/>
        <v>0</v>
      </c>
      <c r="BJ3" s="69">
        <f t="shared" si="9"/>
        <v>0</v>
      </c>
      <c r="BK3" s="47">
        <f t="shared" ref="BK3:BU3" si="10">Y3*$H$3</f>
        <v>0</v>
      </c>
      <c r="BL3" s="47">
        <f t="shared" si="10"/>
        <v>0</v>
      </c>
      <c r="BM3" s="47">
        <f t="shared" si="10"/>
        <v>0</v>
      </c>
      <c r="BN3" s="47">
        <f t="shared" si="10"/>
        <v>0</v>
      </c>
      <c r="BO3" s="47">
        <f t="shared" si="10"/>
        <v>0</v>
      </c>
      <c r="BP3" s="47">
        <f t="shared" si="10"/>
        <v>0</v>
      </c>
      <c r="BQ3" s="47">
        <f t="shared" si="10"/>
        <v>0</v>
      </c>
      <c r="BR3" s="47">
        <f t="shared" si="10"/>
        <v>0</v>
      </c>
      <c r="BS3" s="47">
        <f t="shared" si="10"/>
        <v>0</v>
      </c>
      <c r="BT3" s="47">
        <f t="shared" si="10"/>
        <v>0</v>
      </c>
      <c r="BU3" s="47">
        <f t="shared" si="10"/>
        <v>0</v>
      </c>
    </row>
    <row r="4" spans="1:73" x14ac:dyDescent="0.3">
      <c r="A4" s="77">
        <v>11814</v>
      </c>
      <c r="B4" s="77" t="s">
        <v>59</v>
      </c>
      <c r="C4" s="75" t="s">
        <v>27</v>
      </c>
      <c r="D4" s="75" t="s">
        <v>16</v>
      </c>
      <c r="E4" s="76"/>
      <c r="F4" s="77">
        <v>7</v>
      </c>
      <c r="G4" s="78">
        <v>146.02000000000001</v>
      </c>
      <c r="H4" s="79">
        <f t="shared" si="0"/>
        <v>0</v>
      </c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1"/>
      <c r="U4" s="82">
        <v>2.403</v>
      </c>
      <c r="V4" s="43">
        <f t="shared" si="1"/>
        <v>0</v>
      </c>
      <c r="W4" s="43">
        <f t="shared" si="2"/>
        <v>0</v>
      </c>
      <c r="X4" s="69">
        <f t="shared" si="3"/>
        <v>0</v>
      </c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>
        <f t="shared" ref="AQ4:AW4" si="11">AJ4*$H$4</f>
        <v>0</v>
      </c>
      <c r="AR4" s="69">
        <f t="shared" si="11"/>
        <v>0</v>
      </c>
      <c r="AS4" s="69">
        <f t="shared" si="11"/>
        <v>0</v>
      </c>
      <c r="AT4" s="69">
        <f t="shared" si="11"/>
        <v>0</v>
      </c>
      <c r="AU4" s="69">
        <f t="shared" si="11"/>
        <v>0</v>
      </c>
      <c r="AV4" s="69">
        <f t="shared" si="11"/>
        <v>0</v>
      </c>
      <c r="AW4" s="69">
        <f t="shared" si="11"/>
        <v>0</v>
      </c>
      <c r="AX4" s="69">
        <f t="shared" si="5"/>
        <v>0</v>
      </c>
      <c r="AY4" s="69"/>
      <c r="AZ4" s="69"/>
      <c r="BA4" s="69"/>
      <c r="BB4" s="69"/>
      <c r="BC4" s="69"/>
      <c r="BD4" s="69"/>
      <c r="BE4" s="69">
        <f t="shared" ref="BE4:BJ4" si="12">AY4*$H$4</f>
        <v>0</v>
      </c>
      <c r="BF4" s="69">
        <f t="shared" si="12"/>
        <v>0</v>
      </c>
      <c r="BG4" s="69">
        <f t="shared" si="12"/>
        <v>0</v>
      </c>
      <c r="BH4" s="69">
        <f t="shared" si="12"/>
        <v>0</v>
      </c>
      <c r="BI4" s="69">
        <f t="shared" si="12"/>
        <v>0</v>
      </c>
      <c r="BJ4" s="69">
        <f t="shared" si="12"/>
        <v>0</v>
      </c>
      <c r="BK4" s="47">
        <f t="shared" ref="BK4:BU4" si="13">Y4*$H$4</f>
        <v>0</v>
      </c>
      <c r="BL4" s="47">
        <f t="shared" si="13"/>
        <v>0</v>
      </c>
      <c r="BM4" s="47">
        <f t="shared" si="13"/>
        <v>0</v>
      </c>
      <c r="BN4" s="47">
        <f t="shared" si="13"/>
        <v>0</v>
      </c>
      <c r="BO4" s="47">
        <f t="shared" si="13"/>
        <v>0</v>
      </c>
      <c r="BP4" s="47">
        <f t="shared" si="13"/>
        <v>0</v>
      </c>
      <c r="BQ4" s="47">
        <f t="shared" si="13"/>
        <v>0</v>
      </c>
      <c r="BR4" s="47">
        <f t="shared" si="13"/>
        <v>0</v>
      </c>
      <c r="BS4" s="47">
        <f t="shared" si="13"/>
        <v>0</v>
      </c>
      <c r="BT4" s="47">
        <f t="shared" si="13"/>
        <v>0</v>
      </c>
      <c r="BU4" s="47">
        <f t="shared" si="13"/>
        <v>0</v>
      </c>
    </row>
    <row r="5" spans="1:73" x14ac:dyDescent="0.3">
      <c r="A5" s="83">
        <v>11815</v>
      </c>
      <c r="B5" s="77" t="s">
        <v>60</v>
      </c>
      <c r="C5" s="75" t="s">
        <v>27</v>
      </c>
      <c r="D5" s="75" t="s">
        <v>16</v>
      </c>
      <c r="E5" s="76"/>
      <c r="F5" s="77">
        <v>8</v>
      </c>
      <c r="G5" s="78">
        <v>141.65199999999999</v>
      </c>
      <c r="H5" s="79">
        <f t="shared" si="0"/>
        <v>0</v>
      </c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1"/>
      <c r="U5" s="82">
        <v>2.2370000000000001</v>
      </c>
      <c r="V5" s="43">
        <f t="shared" si="1"/>
        <v>0</v>
      </c>
      <c r="W5" s="43">
        <f t="shared" si="2"/>
        <v>0</v>
      </c>
      <c r="X5" s="69">
        <f t="shared" si="3"/>
        <v>0</v>
      </c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>
        <f t="shared" ref="AQ5:AW5" si="14">AJ5*$H$5</f>
        <v>0</v>
      </c>
      <c r="AR5" s="69">
        <f t="shared" si="14"/>
        <v>0</v>
      </c>
      <c r="AS5" s="69">
        <f t="shared" si="14"/>
        <v>0</v>
      </c>
      <c r="AT5" s="69">
        <f t="shared" si="14"/>
        <v>0</v>
      </c>
      <c r="AU5" s="69">
        <f t="shared" si="14"/>
        <v>0</v>
      </c>
      <c r="AV5" s="69">
        <f t="shared" si="14"/>
        <v>0</v>
      </c>
      <c r="AW5" s="69">
        <f t="shared" si="14"/>
        <v>0</v>
      </c>
      <c r="AX5" s="69">
        <f t="shared" si="5"/>
        <v>0</v>
      </c>
      <c r="AY5" s="69"/>
      <c r="AZ5" s="69"/>
      <c r="BA5" s="69"/>
      <c r="BB5" s="69"/>
      <c r="BC5" s="69"/>
      <c r="BD5" s="69"/>
      <c r="BE5" s="69">
        <f t="shared" ref="BE5:BJ5" si="15">AY5*$H$5</f>
        <v>0</v>
      </c>
      <c r="BF5" s="69">
        <f t="shared" si="15"/>
        <v>0</v>
      </c>
      <c r="BG5" s="69">
        <f t="shared" si="15"/>
        <v>0</v>
      </c>
      <c r="BH5" s="69">
        <f t="shared" si="15"/>
        <v>0</v>
      </c>
      <c r="BI5" s="69">
        <f t="shared" si="15"/>
        <v>0</v>
      </c>
      <c r="BJ5" s="69">
        <f t="shared" si="15"/>
        <v>0</v>
      </c>
      <c r="BK5" s="47">
        <f t="shared" ref="BK5:BU5" si="16">Y5*$H$5</f>
        <v>0</v>
      </c>
      <c r="BL5" s="47">
        <f t="shared" si="16"/>
        <v>0</v>
      </c>
      <c r="BM5" s="47">
        <f t="shared" si="16"/>
        <v>0</v>
      </c>
      <c r="BN5" s="47">
        <f t="shared" si="16"/>
        <v>0</v>
      </c>
      <c r="BO5" s="47">
        <f t="shared" si="16"/>
        <v>0</v>
      </c>
      <c r="BP5" s="47">
        <f t="shared" si="16"/>
        <v>0</v>
      </c>
      <c r="BQ5" s="47">
        <f t="shared" si="16"/>
        <v>0</v>
      </c>
      <c r="BR5" s="47">
        <f t="shared" si="16"/>
        <v>0</v>
      </c>
      <c r="BS5" s="47">
        <f t="shared" si="16"/>
        <v>0</v>
      </c>
      <c r="BT5" s="47">
        <f t="shared" si="16"/>
        <v>0</v>
      </c>
      <c r="BU5" s="47">
        <f t="shared" si="16"/>
        <v>0</v>
      </c>
    </row>
    <row r="6" spans="1:73" x14ac:dyDescent="0.3">
      <c r="A6" s="83">
        <v>11511</v>
      </c>
      <c r="B6" s="77" t="s">
        <v>61</v>
      </c>
      <c r="C6" s="75" t="s">
        <v>28</v>
      </c>
      <c r="D6" s="75" t="s">
        <v>62</v>
      </c>
      <c r="E6" s="76"/>
      <c r="F6" s="77">
        <v>1</v>
      </c>
      <c r="G6" s="84">
        <v>153.02000000000001</v>
      </c>
      <c r="H6" s="79">
        <f t="shared" si="0"/>
        <v>0</v>
      </c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1"/>
      <c r="U6" s="85">
        <v>2.2280000000000002</v>
      </c>
      <c r="V6" s="43">
        <f t="shared" si="1"/>
        <v>0</v>
      </c>
      <c r="W6" s="43">
        <f t="shared" si="2"/>
        <v>0</v>
      </c>
      <c r="X6" s="69">
        <f t="shared" si="3"/>
        <v>0</v>
      </c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>
        <f t="shared" ref="AQ6:AW6" si="17">AJ6*$H$6</f>
        <v>0</v>
      </c>
      <c r="AR6" s="69">
        <f t="shared" si="17"/>
        <v>0</v>
      </c>
      <c r="AS6" s="69">
        <f t="shared" si="17"/>
        <v>0</v>
      </c>
      <c r="AT6" s="69">
        <f t="shared" si="17"/>
        <v>0</v>
      </c>
      <c r="AU6" s="69">
        <f t="shared" si="17"/>
        <v>0</v>
      </c>
      <c r="AV6" s="69">
        <f t="shared" si="17"/>
        <v>0</v>
      </c>
      <c r="AW6" s="69">
        <f t="shared" si="17"/>
        <v>0</v>
      </c>
      <c r="AX6" s="69">
        <f t="shared" si="5"/>
        <v>0</v>
      </c>
      <c r="AY6" s="69"/>
      <c r="AZ6" s="69"/>
      <c r="BA6" s="69"/>
      <c r="BB6" s="69"/>
      <c r="BC6" s="69"/>
      <c r="BD6" s="69"/>
      <c r="BE6" s="69">
        <f t="shared" ref="BE6:BJ6" si="18">AY6*$H$6</f>
        <v>0</v>
      </c>
      <c r="BF6" s="69">
        <f t="shared" si="18"/>
        <v>0</v>
      </c>
      <c r="BG6" s="69">
        <f t="shared" si="18"/>
        <v>0</v>
      </c>
      <c r="BH6" s="69">
        <f t="shared" si="18"/>
        <v>0</v>
      </c>
      <c r="BI6" s="69">
        <f t="shared" si="18"/>
        <v>0</v>
      </c>
      <c r="BJ6" s="69">
        <f t="shared" si="18"/>
        <v>0</v>
      </c>
      <c r="BK6" s="47">
        <f t="shared" ref="BK6:BU6" si="19">Y6*$H$6</f>
        <v>0</v>
      </c>
      <c r="BL6" s="47">
        <f t="shared" si="19"/>
        <v>0</v>
      </c>
      <c r="BM6" s="47">
        <f t="shared" si="19"/>
        <v>0</v>
      </c>
      <c r="BN6" s="47">
        <f t="shared" si="19"/>
        <v>0</v>
      </c>
      <c r="BO6" s="47">
        <f t="shared" si="19"/>
        <v>0</v>
      </c>
      <c r="BP6" s="47">
        <f t="shared" si="19"/>
        <v>0</v>
      </c>
      <c r="BQ6" s="47">
        <f t="shared" si="19"/>
        <v>0</v>
      </c>
      <c r="BR6" s="47">
        <f t="shared" si="19"/>
        <v>0</v>
      </c>
      <c r="BS6" s="47">
        <f t="shared" si="19"/>
        <v>0</v>
      </c>
      <c r="BT6" s="47">
        <f t="shared" si="19"/>
        <v>0</v>
      </c>
      <c r="BU6" s="47">
        <f t="shared" si="19"/>
        <v>0</v>
      </c>
    </row>
    <row r="7" spans="1:73" x14ac:dyDescent="0.3">
      <c r="A7" s="83">
        <v>11368</v>
      </c>
      <c r="B7" s="77" t="s">
        <v>63</v>
      </c>
      <c r="C7" s="75" t="s">
        <v>28</v>
      </c>
      <c r="D7" s="75" t="s">
        <v>62</v>
      </c>
      <c r="E7" s="76"/>
      <c r="F7" s="77">
        <v>1</v>
      </c>
      <c r="G7" s="84">
        <v>84.195999999999998</v>
      </c>
      <c r="H7" s="79">
        <f t="shared" si="0"/>
        <v>0</v>
      </c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1"/>
      <c r="U7" s="85">
        <v>1.083</v>
      </c>
      <c r="V7" s="43">
        <f t="shared" si="1"/>
        <v>0</v>
      </c>
      <c r="W7" s="43">
        <f t="shared" si="2"/>
        <v>0</v>
      </c>
      <c r="X7" s="69">
        <f t="shared" si="3"/>
        <v>0</v>
      </c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>
        <f t="shared" ref="AQ7:AW7" si="20">AJ7*$H$7</f>
        <v>0</v>
      </c>
      <c r="AR7" s="69">
        <f t="shared" si="20"/>
        <v>0</v>
      </c>
      <c r="AS7" s="69">
        <f t="shared" si="20"/>
        <v>0</v>
      </c>
      <c r="AT7" s="69">
        <f t="shared" si="20"/>
        <v>0</v>
      </c>
      <c r="AU7" s="69">
        <f t="shared" si="20"/>
        <v>0</v>
      </c>
      <c r="AV7" s="69">
        <f t="shared" si="20"/>
        <v>0</v>
      </c>
      <c r="AW7" s="69">
        <f t="shared" si="20"/>
        <v>0</v>
      </c>
      <c r="AX7" s="69">
        <f t="shared" si="5"/>
        <v>0</v>
      </c>
      <c r="AY7" s="69"/>
      <c r="AZ7" s="69"/>
      <c r="BA7" s="69"/>
      <c r="BB7" s="69"/>
      <c r="BC7" s="69"/>
      <c r="BD7" s="69"/>
      <c r="BE7" s="69">
        <f t="shared" ref="BE7:BJ7" si="21">AY7*$H$7</f>
        <v>0</v>
      </c>
      <c r="BF7" s="69">
        <f t="shared" si="21"/>
        <v>0</v>
      </c>
      <c r="BG7" s="69">
        <f t="shared" si="21"/>
        <v>0</v>
      </c>
      <c r="BH7" s="69">
        <f t="shared" si="21"/>
        <v>0</v>
      </c>
      <c r="BI7" s="69">
        <f t="shared" si="21"/>
        <v>0</v>
      </c>
      <c r="BJ7" s="69">
        <f t="shared" si="21"/>
        <v>0</v>
      </c>
      <c r="BK7" s="47">
        <f t="shared" ref="BK7:BU7" si="22">Y7*$H$7</f>
        <v>0</v>
      </c>
      <c r="BL7" s="47">
        <f t="shared" si="22"/>
        <v>0</v>
      </c>
      <c r="BM7" s="47">
        <f t="shared" si="22"/>
        <v>0</v>
      </c>
      <c r="BN7" s="47">
        <f t="shared" si="22"/>
        <v>0</v>
      </c>
      <c r="BO7" s="47">
        <f t="shared" si="22"/>
        <v>0</v>
      </c>
      <c r="BP7" s="47">
        <f t="shared" si="22"/>
        <v>0</v>
      </c>
      <c r="BQ7" s="47">
        <f t="shared" si="22"/>
        <v>0</v>
      </c>
      <c r="BR7" s="47">
        <f t="shared" si="22"/>
        <v>0</v>
      </c>
      <c r="BS7" s="47">
        <f t="shared" si="22"/>
        <v>0</v>
      </c>
      <c r="BT7" s="47">
        <f t="shared" si="22"/>
        <v>0</v>
      </c>
      <c r="BU7" s="47">
        <f t="shared" si="22"/>
        <v>0</v>
      </c>
    </row>
    <row r="8" spans="1:73" x14ac:dyDescent="0.3">
      <c r="A8" s="83">
        <v>11113</v>
      </c>
      <c r="B8" s="77" t="s">
        <v>64</v>
      </c>
      <c r="C8" s="75" t="s">
        <v>24</v>
      </c>
      <c r="D8" s="75" t="s">
        <v>15</v>
      </c>
      <c r="E8" s="76"/>
      <c r="F8" s="77">
        <v>10</v>
      </c>
      <c r="G8" s="78">
        <v>90.552000000000007</v>
      </c>
      <c r="H8" s="79">
        <f t="shared" si="0"/>
        <v>0</v>
      </c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1"/>
      <c r="U8" s="85">
        <v>1.1220000000000001</v>
      </c>
      <c r="V8" s="43">
        <f t="shared" si="1"/>
        <v>0</v>
      </c>
      <c r="W8" s="43">
        <f t="shared" si="2"/>
        <v>0</v>
      </c>
      <c r="X8" s="69">
        <f t="shared" si="3"/>
        <v>0</v>
      </c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>
        <f t="shared" ref="AQ8:AW8" si="23">AJ8*$H$8</f>
        <v>0</v>
      </c>
      <c r="AR8" s="69">
        <f t="shared" si="23"/>
        <v>0</v>
      </c>
      <c r="AS8" s="69">
        <f t="shared" si="23"/>
        <v>0</v>
      </c>
      <c r="AT8" s="69">
        <f t="shared" si="23"/>
        <v>0</v>
      </c>
      <c r="AU8" s="69">
        <f t="shared" si="23"/>
        <v>0</v>
      </c>
      <c r="AV8" s="69">
        <f t="shared" si="23"/>
        <v>0</v>
      </c>
      <c r="AW8" s="69">
        <f t="shared" si="23"/>
        <v>0</v>
      </c>
      <c r="AX8" s="69">
        <f t="shared" si="5"/>
        <v>0</v>
      </c>
      <c r="AY8" s="69"/>
      <c r="AZ8" s="69"/>
      <c r="BA8" s="69"/>
      <c r="BB8" s="69"/>
      <c r="BC8" s="69"/>
      <c r="BD8" s="69"/>
      <c r="BE8" s="69">
        <f t="shared" ref="BE8:BJ8" si="24">AY8*$H$8</f>
        <v>0</v>
      </c>
      <c r="BF8" s="69">
        <f t="shared" si="24"/>
        <v>0</v>
      </c>
      <c r="BG8" s="69">
        <f t="shared" si="24"/>
        <v>0</v>
      </c>
      <c r="BH8" s="69">
        <f t="shared" si="24"/>
        <v>0</v>
      </c>
      <c r="BI8" s="69">
        <f t="shared" si="24"/>
        <v>0</v>
      </c>
      <c r="BJ8" s="69">
        <f t="shared" si="24"/>
        <v>0</v>
      </c>
      <c r="BK8" s="47">
        <f t="shared" ref="BK8:BU8" si="25">Y8*$H$8</f>
        <v>0</v>
      </c>
      <c r="BL8" s="47">
        <f t="shared" si="25"/>
        <v>0</v>
      </c>
      <c r="BM8" s="47">
        <f t="shared" si="25"/>
        <v>0</v>
      </c>
      <c r="BN8" s="47">
        <f t="shared" si="25"/>
        <v>0</v>
      </c>
      <c r="BO8" s="47">
        <f t="shared" si="25"/>
        <v>0</v>
      </c>
      <c r="BP8" s="47">
        <f t="shared" si="25"/>
        <v>0</v>
      </c>
      <c r="BQ8" s="47">
        <f t="shared" si="25"/>
        <v>0</v>
      </c>
      <c r="BR8" s="47">
        <f t="shared" si="25"/>
        <v>0</v>
      </c>
      <c r="BS8" s="47">
        <f t="shared" si="25"/>
        <v>0</v>
      </c>
      <c r="BT8" s="47">
        <f t="shared" si="25"/>
        <v>0</v>
      </c>
      <c r="BU8" s="47">
        <f t="shared" si="25"/>
        <v>0</v>
      </c>
    </row>
    <row r="9" spans="1:73" x14ac:dyDescent="0.3">
      <c r="A9" s="83">
        <v>11369</v>
      </c>
      <c r="B9" s="77" t="s">
        <v>65</v>
      </c>
      <c r="C9" s="75" t="s">
        <v>26</v>
      </c>
      <c r="D9" s="75" t="s">
        <v>18</v>
      </c>
      <c r="E9" s="76"/>
      <c r="F9" s="77">
        <v>3</v>
      </c>
      <c r="G9" s="78">
        <v>151.95599999999999</v>
      </c>
      <c r="H9" s="79">
        <f t="shared" si="0"/>
        <v>0</v>
      </c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1"/>
      <c r="U9" s="85">
        <v>2.04</v>
      </c>
      <c r="V9" s="43">
        <f t="shared" si="1"/>
        <v>0</v>
      </c>
      <c r="W9" s="43">
        <f t="shared" si="2"/>
        <v>0</v>
      </c>
      <c r="X9" s="69">
        <f t="shared" si="3"/>
        <v>0</v>
      </c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>
        <f t="shared" ref="AQ9:AW9" si="26">AJ9*$H$9</f>
        <v>0</v>
      </c>
      <c r="AR9" s="69">
        <f t="shared" si="26"/>
        <v>0</v>
      </c>
      <c r="AS9" s="69">
        <f t="shared" si="26"/>
        <v>0</v>
      </c>
      <c r="AT9" s="69">
        <f t="shared" si="26"/>
        <v>0</v>
      </c>
      <c r="AU9" s="69">
        <f t="shared" si="26"/>
        <v>0</v>
      </c>
      <c r="AV9" s="69">
        <f t="shared" si="26"/>
        <v>0</v>
      </c>
      <c r="AW9" s="69">
        <f t="shared" si="26"/>
        <v>0</v>
      </c>
      <c r="AX9" s="69">
        <f t="shared" si="5"/>
        <v>0</v>
      </c>
      <c r="AY9" s="69"/>
      <c r="AZ9" s="69"/>
      <c r="BA9" s="69"/>
      <c r="BB9" s="69"/>
      <c r="BC9" s="69"/>
      <c r="BD9" s="69"/>
      <c r="BE9" s="69">
        <f t="shared" ref="BE9:BJ9" si="27">AY9*$H$9</f>
        <v>0</v>
      </c>
      <c r="BF9" s="69">
        <f t="shared" si="27"/>
        <v>0</v>
      </c>
      <c r="BG9" s="69">
        <f t="shared" si="27"/>
        <v>0</v>
      </c>
      <c r="BH9" s="69">
        <f t="shared" si="27"/>
        <v>0</v>
      </c>
      <c r="BI9" s="69">
        <f t="shared" si="27"/>
        <v>0</v>
      </c>
      <c r="BJ9" s="69">
        <f t="shared" si="27"/>
        <v>0</v>
      </c>
      <c r="BK9" s="47">
        <f t="shared" ref="BK9:BU9" si="28">Y9*$H$9</f>
        <v>0</v>
      </c>
      <c r="BL9" s="47">
        <f t="shared" si="28"/>
        <v>0</v>
      </c>
      <c r="BM9" s="47">
        <f t="shared" si="28"/>
        <v>0</v>
      </c>
      <c r="BN9" s="47">
        <f t="shared" si="28"/>
        <v>0</v>
      </c>
      <c r="BO9" s="47">
        <f t="shared" si="28"/>
        <v>0</v>
      </c>
      <c r="BP9" s="47">
        <f t="shared" si="28"/>
        <v>0</v>
      </c>
      <c r="BQ9" s="47">
        <f t="shared" si="28"/>
        <v>0</v>
      </c>
      <c r="BR9" s="47">
        <f t="shared" si="28"/>
        <v>0</v>
      </c>
      <c r="BS9" s="47">
        <f t="shared" si="28"/>
        <v>0</v>
      </c>
      <c r="BT9" s="47">
        <f t="shared" si="28"/>
        <v>0</v>
      </c>
      <c r="BU9" s="47">
        <f t="shared" si="28"/>
        <v>0</v>
      </c>
    </row>
    <row r="10" spans="1:73" x14ac:dyDescent="0.3">
      <c r="A10" s="77">
        <v>11457</v>
      </c>
      <c r="B10" s="77" t="s">
        <v>66</v>
      </c>
      <c r="C10" s="75" t="s">
        <v>26</v>
      </c>
      <c r="D10" s="75" t="s">
        <v>18</v>
      </c>
      <c r="E10" s="76"/>
      <c r="F10" s="77">
        <v>4</v>
      </c>
      <c r="G10" s="78">
        <v>203.72800000000001</v>
      </c>
      <c r="H10" s="79">
        <f t="shared" si="0"/>
        <v>0</v>
      </c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1"/>
      <c r="U10" s="82">
        <v>2.9350000000000001</v>
      </c>
      <c r="V10" s="43">
        <f t="shared" si="1"/>
        <v>0</v>
      </c>
      <c r="W10" s="43">
        <f t="shared" si="2"/>
        <v>0</v>
      </c>
      <c r="X10" s="69">
        <f t="shared" si="3"/>
        <v>0</v>
      </c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>
        <f t="shared" ref="AQ10:AW10" si="29">AJ10*$H$10</f>
        <v>0</v>
      </c>
      <c r="AR10" s="69">
        <f t="shared" si="29"/>
        <v>0</v>
      </c>
      <c r="AS10" s="69">
        <f t="shared" si="29"/>
        <v>0</v>
      </c>
      <c r="AT10" s="69">
        <f t="shared" si="29"/>
        <v>0</v>
      </c>
      <c r="AU10" s="69">
        <f t="shared" si="29"/>
        <v>0</v>
      </c>
      <c r="AV10" s="69">
        <f t="shared" si="29"/>
        <v>0</v>
      </c>
      <c r="AW10" s="69">
        <f t="shared" si="29"/>
        <v>0</v>
      </c>
      <c r="AX10" s="69">
        <f t="shared" si="5"/>
        <v>0</v>
      </c>
      <c r="AY10" s="69"/>
      <c r="AZ10" s="69"/>
      <c r="BA10" s="69"/>
      <c r="BB10" s="69"/>
      <c r="BC10" s="69"/>
      <c r="BD10" s="69"/>
      <c r="BE10" s="69">
        <f t="shared" ref="BE10:BJ10" si="30">AY10*$H$10</f>
        <v>0</v>
      </c>
      <c r="BF10" s="69">
        <f t="shared" si="30"/>
        <v>0</v>
      </c>
      <c r="BG10" s="69">
        <f t="shared" si="30"/>
        <v>0</v>
      </c>
      <c r="BH10" s="69">
        <f t="shared" si="30"/>
        <v>0</v>
      </c>
      <c r="BI10" s="69">
        <f t="shared" si="30"/>
        <v>0</v>
      </c>
      <c r="BJ10" s="69">
        <f t="shared" si="30"/>
        <v>0</v>
      </c>
      <c r="BK10" s="47">
        <f t="shared" ref="BK10:BU10" si="31">Y10*$H$10</f>
        <v>0</v>
      </c>
      <c r="BL10" s="47">
        <f t="shared" si="31"/>
        <v>0</v>
      </c>
      <c r="BM10" s="47">
        <f t="shared" si="31"/>
        <v>0</v>
      </c>
      <c r="BN10" s="47">
        <f t="shared" si="31"/>
        <v>0</v>
      </c>
      <c r="BO10" s="47">
        <f t="shared" si="31"/>
        <v>0</v>
      </c>
      <c r="BP10" s="47">
        <f t="shared" si="31"/>
        <v>0</v>
      </c>
      <c r="BQ10" s="47">
        <f t="shared" si="31"/>
        <v>0</v>
      </c>
      <c r="BR10" s="47">
        <f t="shared" si="31"/>
        <v>0</v>
      </c>
      <c r="BS10" s="47">
        <f t="shared" si="31"/>
        <v>0</v>
      </c>
      <c r="BT10" s="47">
        <f t="shared" si="31"/>
        <v>0</v>
      </c>
      <c r="BU10" s="47">
        <f t="shared" si="31"/>
        <v>0</v>
      </c>
    </row>
    <row r="11" spans="1:73" x14ac:dyDescent="0.3">
      <c r="A11" s="77">
        <v>11096</v>
      </c>
      <c r="B11" s="77" t="s">
        <v>67</v>
      </c>
      <c r="C11" s="75" t="s">
        <v>26</v>
      </c>
      <c r="D11" s="75" t="s">
        <v>14</v>
      </c>
      <c r="E11" s="76"/>
      <c r="F11" s="77">
        <v>10</v>
      </c>
      <c r="G11" s="78">
        <v>57.484000000000002</v>
      </c>
      <c r="H11" s="79">
        <f t="shared" si="0"/>
        <v>0</v>
      </c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1"/>
      <c r="U11" s="82">
        <v>0.42799999999999999</v>
      </c>
      <c r="V11" s="43">
        <f t="shared" si="1"/>
        <v>0</v>
      </c>
      <c r="W11" s="43">
        <f t="shared" si="2"/>
        <v>0</v>
      </c>
      <c r="X11" s="69">
        <f t="shared" si="3"/>
        <v>0</v>
      </c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>
        <f t="shared" ref="AQ11:AW11" si="32">AJ11*$H$11</f>
        <v>0</v>
      </c>
      <c r="AR11" s="69">
        <f t="shared" si="32"/>
        <v>0</v>
      </c>
      <c r="AS11" s="69">
        <f t="shared" si="32"/>
        <v>0</v>
      </c>
      <c r="AT11" s="69">
        <f t="shared" si="32"/>
        <v>0</v>
      </c>
      <c r="AU11" s="69">
        <f t="shared" si="32"/>
        <v>0</v>
      </c>
      <c r="AV11" s="69">
        <f t="shared" si="32"/>
        <v>0</v>
      </c>
      <c r="AW11" s="69">
        <f t="shared" si="32"/>
        <v>0</v>
      </c>
      <c r="AX11" s="69">
        <f t="shared" si="5"/>
        <v>0</v>
      </c>
      <c r="AY11" s="69"/>
      <c r="AZ11" s="69"/>
      <c r="BA11" s="69"/>
      <c r="BB11" s="69"/>
      <c r="BC11" s="69"/>
      <c r="BD11" s="69"/>
      <c r="BE11" s="69">
        <f t="shared" ref="BE11:BJ11" si="33">AY11*$H$11</f>
        <v>0</v>
      </c>
      <c r="BF11" s="69">
        <f t="shared" si="33"/>
        <v>0</v>
      </c>
      <c r="BG11" s="69">
        <f t="shared" si="33"/>
        <v>0</v>
      </c>
      <c r="BH11" s="69">
        <f t="shared" si="33"/>
        <v>0</v>
      </c>
      <c r="BI11" s="69">
        <f t="shared" si="33"/>
        <v>0</v>
      </c>
      <c r="BJ11" s="69">
        <f t="shared" si="33"/>
        <v>0</v>
      </c>
      <c r="BK11" s="47">
        <f t="shared" ref="BK11:BU11" si="34">Y11*$H$11</f>
        <v>0</v>
      </c>
      <c r="BL11" s="47">
        <f t="shared" si="34"/>
        <v>0</v>
      </c>
      <c r="BM11" s="47">
        <f t="shared" si="34"/>
        <v>0</v>
      </c>
      <c r="BN11" s="47">
        <f t="shared" si="34"/>
        <v>0</v>
      </c>
      <c r="BO11" s="47">
        <f t="shared" si="34"/>
        <v>0</v>
      </c>
      <c r="BP11" s="47">
        <f t="shared" si="34"/>
        <v>0</v>
      </c>
      <c r="BQ11" s="47">
        <f t="shared" si="34"/>
        <v>0</v>
      </c>
      <c r="BR11" s="47">
        <f t="shared" si="34"/>
        <v>0</v>
      </c>
      <c r="BS11" s="47">
        <f t="shared" si="34"/>
        <v>0</v>
      </c>
      <c r="BT11" s="47">
        <f t="shared" si="34"/>
        <v>0</v>
      </c>
      <c r="BU11" s="47">
        <f t="shared" si="34"/>
        <v>0</v>
      </c>
    </row>
    <row r="12" spans="1:73" x14ac:dyDescent="0.3">
      <c r="A12" s="77"/>
      <c r="B12" s="86" t="s">
        <v>68</v>
      </c>
      <c r="C12" s="75"/>
      <c r="D12" s="75" t="s">
        <v>69</v>
      </c>
      <c r="E12" s="76" t="s">
        <v>70</v>
      </c>
      <c r="F12" s="77">
        <f>SUM(F2:F11)</f>
        <v>58</v>
      </c>
      <c r="G12" s="78">
        <f>SUM(G2:G11)</f>
        <v>1526.616</v>
      </c>
      <c r="H12" s="79">
        <f t="shared" si="0"/>
        <v>0</v>
      </c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1"/>
      <c r="U12" s="82">
        <f>SUM(U2:U11)</f>
        <v>20.573999999999998</v>
      </c>
      <c r="V12" s="43">
        <f t="shared" si="1"/>
        <v>0</v>
      </c>
      <c r="W12" s="43">
        <f t="shared" si="2"/>
        <v>0</v>
      </c>
      <c r="X12" s="69">
        <f t="shared" si="3"/>
        <v>0</v>
      </c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>
        <f t="shared" ref="AQ12:AW12" si="35">AJ12*$H$12</f>
        <v>0</v>
      </c>
      <c r="AR12" s="69">
        <f t="shared" si="35"/>
        <v>0</v>
      </c>
      <c r="AS12" s="69">
        <f t="shared" si="35"/>
        <v>0</v>
      </c>
      <c r="AT12" s="69">
        <f t="shared" si="35"/>
        <v>0</v>
      </c>
      <c r="AU12" s="69">
        <f t="shared" si="35"/>
        <v>0</v>
      </c>
      <c r="AV12" s="69">
        <f t="shared" si="35"/>
        <v>0</v>
      </c>
      <c r="AW12" s="69">
        <f t="shared" si="35"/>
        <v>0</v>
      </c>
      <c r="AX12" s="69">
        <f t="shared" si="5"/>
        <v>0</v>
      </c>
      <c r="AY12" s="69"/>
      <c r="AZ12" s="69"/>
      <c r="BA12" s="69"/>
      <c r="BB12" s="69"/>
      <c r="BC12" s="69"/>
      <c r="BD12" s="69"/>
      <c r="BE12" s="69">
        <f t="shared" ref="BE12:BJ12" si="36">AY12*$H$12</f>
        <v>0</v>
      </c>
      <c r="BF12" s="69">
        <f t="shared" si="36"/>
        <v>0</v>
      </c>
      <c r="BG12" s="69">
        <f t="shared" si="36"/>
        <v>0</v>
      </c>
      <c r="BH12" s="69">
        <f t="shared" si="36"/>
        <v>0</v>
      </c>
      <c r="BI12" s="69">
        <f t="shared" si="36"/>
        <v>0</v>
      </c>
      <c r="BJ12" s="69">
        <f t="shared" si="36"/>
        <v>0</v>
      </c>
      <c r="BK12" s="47">
        <f t="shared" ref="BK12:BU12" si="37">SUM($I12:$T12)*Y12</f>
        <v>0</v>
      </c>
      <c r="BL12" s="47">
        <f t="shared" si="37"/>
        <v>0</v>
      </c>
      <c r="BM12" s="47">
        <f t="shared" si="37"/>
        <v>0</v>
      </c>
      <c r="BN12" s="47">
        <f t="shared" si="37"/>
        <v>0</v>
      </c>
      <c r="BO12" s="47">
        <f t="shared" si="37"/>
        <v>0</v>
      </c>
      <c r="BP12" s="47">
        <f t="shared" si="37"/>
        <v>0</v>
      </c>
      <c r="BQ12" s="47">
        <f t="shared" si="37"/>
        <v>0</v>
      </c>
      <c r="BR12" s="47">
        <f t="shared" si="37"/>
        <v>0</v>
      </c>
      <c r="BS12" s="47">
        <f t="shared" si="37"/>
        <v>0</v>
      </c>
      <c r="BT12" s="47">
        <f t="shared" si="37"/>
        <v>0</v>
      </c>
      <c r="BU12" s="47">
        <f t="shared" si="37"/>
        <v>0</v>
      </c>
    </row>
    <row r="13" spans="1:73" x14ac:dyDescent="0.3">
      <c r="A13" s="77">
        <v>10852</v>
      </c>
      <c r="B13" s="77" t="s">
        <v>71</v>
      </c>
      <c r="C13" s="75" t="s">
        <v>25</v>
      </c>
      <c r="D13" s="75" t="s">
        <v>17</v>
      </c>
      <c r="E13" s="76"/>
      <c r="F13" s="77">
        <v>6</v>
      </c>
      <c r="G13" s="78">
        <v>160.30000000000001</v>
      </c>
      <c r="H13" s="79">
        <f t="shared" si="0"/>
        <v>0</v>
      </c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1"/>
      <c r="U13" s="82">
        <v>3.0590000000000002</v>
      </c>
      <c r="V13" s="43">
        <f t="shared" si="1"/>
        <v>0</v>
      </c>
      <c r="W13" s="43">
        <f t="shared" si="2"/>
        <v>0</v>
      </c>
      <c r="X13" s="69">
        <f t="shared" si="3"/>
        <v>0</v>
      </c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>
        <f t="shared" ref="AQ13:AW13" si="38">AJ13*$H$13</f>
        <v>0</v>
      </c>
      <c r="AR13" s="69">
        <f t="shared" si="38"/>
        <v>0</v>
      </c>
      <c r="AS13" s="69">
        <f t="shared" si="38"/>
        <v>0</v>
      </c>
      <c r="AT13" s="69">
        <f t="shared" si="38"/>
        <v>0</v>
      </c>
      <c r="AU13" s="69">
        <f t="shared" si="38"/>
        <v>0</v>
      </c>
      <c r="AV13" s="69">
        <f t="shared" si="38"/>
        <v>0</v>
      </c>
      <c r="AW13" s="69">
        <f t="shared" si="38"/>
        <v>0</v>
      </c>
      <c r="AX13" s="69">
        <f t="shared" si="5"/>
        <v>0</v>
      </c>
      <c r="AY13" s="69"/>
      <c r="AZ13" s="69"/>
      <c r="BA13" s="69"/>
      <c r="BB13" s="69"/>
      <c r="BC13" s="69"/>
      <c r="BD13" s="69"/>
      <c r="BE13" s="69">
        <f t="shared" ref="BE13:BJ13" si="39">AY13*$H$13</f>
        <v>0</v>
      </c>
      <c r="BF13" s="69">
        <f t="shared" si="39"/>
        <v>0</v>
      </c>
      <c r="BG13" s="69">
        <f t="shared" si="39"/>
        <v>0</v>
      </c>
      <c r="BH13" s="69">
        <f t="shared" si="39"/>
        <v>0</v>
      </c>
      <c r="BI13" s="69">
        <f t="shared" si="39"/>
        <v>0</v>
      </c>
      <c r="BJ13" s="69">
        <f t="shared" si="39"/>
        <v>0</v>
      </c>
      <c r="BK13" s="47">
        <f t="shared" ref="BK13:BU13" si="40">Y13*$H$13</f>
        <v>0</v>
      </c>
      <c r="BL13" s="47">
        <f t="shared" si="40"/>
        <v>0</v>
      </c>
      <c r="BM13" s="47">
        <f t="shared" si="40"/>
        <v>0</v>
      </c>
      <c r="BN13" s="47">
        <f t="shared" si="40"/>
        <v>0</v>
      </c>
      <c r="BO13" s="47">
        <f t="shared" si="40"/>
        <v>0</v>
      </c>
      <c r="BP13" s="47">
        <f t="shared" si="40"/>
        <v>0</v>
      </c>
      <c r="BQ13" s="47">
        <f t="shared" si="40"/>
        <v>0</v>
      </c>
      <c r="BR13" s="47">
        <f t="shared" si="40"/>
        <v>0</v>
      </c>
      <c r="BS13" s="47">
        <f t="shared" si="40"/>
        <v>0</v>
      </c>
      <c r="BT13" s="47">
        <f t="shared" si="40"/>
        <v>0</v>
      </c>
      <c r="BU13" s="47">
        <f t="shared" si="40"/>
        <v>0</v>
      </c>
    </row>
    <row r="14" spans="1:73" x14ac:dyDescent="0.3">
      <c r="A14" s="77">
        <v>10837</v>
      </c>
      <c r="B14" s="77" t="s">
        <v>72</v>
      </c>
      <c r="C14" s="75" t="s">
        <v>25</v>
      </c>
      <c r="D14" s="75" t="s">
        <v>16</v>
      </c>
      <c r="E14" s="76"/>
      <c r="F14" s="77">
        <v>30</v>
      </c>
      <c r="G14" s="87">
        <v>433.524</v>
      </c>
      <c r="H14" s="79">
        <f t="shared" si="0"/>
        <v>0</v>
      </c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1"/>
      <c r="U14" s="82">
        <v>7.1260000000000003</v>
      </c>
      <c r="V14" s="43">
        <f t="shared" si="1"/>
        <v>0</v>
      </c>
      <c r="W14" s="43">
        <f t="shared" si="2"/>
        <v>0</v>
      </c>
      <c r="X14" s="69">
        <f t="shared" si="3"/>
        <v>0</v>
      </c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>
        <f t="shared" ref="AQ14:AW14" si="41">AJ14*$H$14</f>
        <v>0</v>
      </c>
      <c r="AR14" s="69">
        <f t="shared" si="41"/>
        <v>0</v>
      </c>
      <c r="AS14" s="69">
        <f t="shared" si="41"/>
        <v>0</v>
      </c>
      <c r="AT14" s="69">
        <f t="shared" si="41"/>
        <v>0</v>
      </c>
      <c r="AU14" s="69">
        <f t="shared" si="41"/>
        <v>0</v>
      </c>
      <c r="AV14" s="69">
        <f t="shared" si="41"/>
        <v>0</v>
      </c>
      <c r="AW14" s="69">
        <f t="shared" si="41"/>
        <v>0</v>
      </c>
      <c r="AX14" s="69">
        <f t="shared" si="5"/>
        <v>0</v>
      </c>
      <c r="AY14" s="69"/>
      <c r="AZ14" s="69"/>
      <c r="BA14" s="69"/>
      <c r="BB14" s="69"/>
      <c r="BC14" s="69"/>
      <c r="BD14" s="69"/>
      <c r="BE14" s="69">
        <f t="shared" ref="BE14:BJ14" si="42">AY14*$H$14</f>
        <v>0</v>
      </c>
      <c r="BF14" s="69">
        <f t="shared" si="42"/>
        <v>0</v>
      </c>
      <c r="BG14" s="69">
        <f t="shared" si="42"/>
        <v>0</v>
      </c>
      <c r="BH14" s="69">
        <f t="shared" si="42"/>
        <v>0</v>
      </c>
      <c r="BI14" s="69">
        <f t="shared" si="42"/>
        <v>0</v>
      </c>
      <c r="BJ14" s="69">
        <f t="shared" si="42"/>
        <v>0</v>
      </c>
      <c r="BK14" s="47">
        <f t="shared" ref="BK14:BU14" si="43">Y14*$H$14</f>
        <v>0</v>
      </c>
      <c r="BL14" s="47">
        <f t="shared" si="43"/>
        <v>0</v>
      </c>
      <c r="BM14" s="47">
        <f t="shared" si="43"/>
        <v>0</v>
      </c>
      <c r="BN14" s="47">
        <f t="shared" si="43"/>
        <v>0</v>
      </c>
      <c r="BO14" s="47">
        <f t="shared" si="43"/>
        <v>0</v>
      </c>
      <c r="BP14" s="47">
        <f t="shared" si="43"/>
        <v>0</v>
      </c>
      <c r="BQ14" s="47">
        <f t="shared" si="43"/>
        <v>0</v>
      </c>
      <c r="BR14" s="47">
        <f t="shared" si="43"/>
        <v>0</v>
      </c>
      <c r="BS14" s="47">
        <f t="shared" si="43"/>
        <v>0</v>
      </c>
      <c r="BT14" s="47">
        <f t="shared" si="43"/>
        <v>0</v>
      </c>
      <c r="BU14" s="47">
        <f t="shared" si="43"/>
        <v>0</v>
      </c>
    </row>
    <row r="15" spans="1:73" x14ac:dyDescent="0.3">
      <c r="A15" s="77">
        <v>11022</v>
      </c>
      <c r="B15" s="77" t="s">
        <v>73</v>
      </c>
      <c r="C15" s="75" t="s">
        <v>25</v>
      </c>
      <c r="D15" s="75" t="s">
        <v>15</v>
      </c>
      <c r="E15" s="76"/>
      <c r="F15" s="77">
        <v>20</v>
      </c>
      <c r="G15" s="87">
        <v>225.76400000000001</v>
      </c>
      <c r="H15" s="79">
        <f t="shared" si="0"/>
        <v>0</v>
      </c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1"/>
      <c r="U15" s="82">
        <v>3.3540000000000001</v>
      </c>
      <c r="V15" s="43">
        <f t="shared" si="1"/>
        <v>0</v>
      </c>
      <c r="W15" s="43">
        <f t="shared" si="2"/>
        <v>0</v>
      </c>
      <c r="X15" s="69">
        <f t="shared" si="3"/>
        <v>0</v>
      </c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>
        <f t="shared" ref="AQ15:AW15" si="44">AJ15*$H$15</f>
        <v>0</v>
      </c>
      <c r="AR15" s="69">
        <f t="shared" si="44"/>
        <v>0</v>
      </c>
      <c r="AS15" s="69">
        <f t="shared" si="44"/>
        <v>0</v>
      </c>
      <c r="AT15" s="69">
        <f t="shared" si="44"/>
        <v>0</v>
      </c>
      <c r="AU15" s="69">
        <f t="shared" si="44"/>
        <v>0</v>
      </c>
      <c r="AV15" s="69">
        <f t="shared" si="44"/>
        <v>0</v>
      </c>
      <c r="AW15" s="69">
        <f t="shared" si="44"/>
        <v>0</v>
      </c>
      <c r="AX15" s="69">
        <f t="shared" si="5"/>
        <v>0</v>
      </c>
      <c r="AY15" s="69"/>
      <c r="AZ15" s="69"/>
      <c r="BA15" s="69"/>
      <c r="BB15" s="69"/>
      <c r="BC15" s="69"/>
      <c r="BD15" s="69"/>
      <c r="BE15" s="69">
        <f t="shared" ref="BE15:BJ15" si="45">AY15*$H$15</f>
        <v>0</v>
      </c>
      <c r="BF15" s="69">
        <f t="shared" si="45"/>
        <v>0</v>
      </c>
      <c r="BG15" s="69">
        <f t="shared" si="45"/>
        <v>0</v>
      </c>
      <c r="BH15" s="69">
        <f t="shared" si="45"/>
        <v>0</v>
      </c>
      <c r="BI15" s="69">
        <f t="shared" si="45"/>
        <v>0</v>
      </c>
      <c r="BJ15" s="69">
        <f t="shared" si="45"/>
        <v>0</v>
      </c>
      <c r="BK15" s="47">
        <f t="shared" ref="BK15:BU15" si="46">Y15*$H$15</f>
        <v>0</v>
      </c>
      <c r="BL15" s="47">
        <f t="shared" si="46"/>
        <v>0</v>
      </c>
      <c r="BM15" s="47">
        <f t="shared" si="46"/>
        <v>0</v>
      </c>
      <c r="BN15" s="47">
        <f t="shared" si="46"/>
        <v>0</v>
      </c>
      <c r="BO15" s="47">
        <f t="shared" si="46"/>
        <v>0</v>
      </c>
      <c r="BP15" s="47">
        <f t="shared" si="46"/>
        <v>0</v>
      </c>
      <c r="BQ15" s="47">
        <f t="shared" si="46"/>
        <v>0</v>
      </c>
      <c r="BR15" s="47">
        <f t="shared" si="46"/>
        <v>0</v>
      </c>
      <c r="BS15" s="47">
        <f t="shared" si="46"/>
        <v>0</v>
      </c>
      <c r="BT15" s="47">
        <f t="shared" si="46"/>
        <v>0</v>
      </c>
      <c r="BU15" s="47">
        <f t="shared" si="46"/>
        <v>0</v>
      </c>
    </row>
    <row r="16" spans="1:73" x14ac:dyDescent="0.3">
      <c r="A16" s="77">
        <v>10877</v>
      </c>
      <c r="B16" s="77" t="s">
        <v>74</v>
      </c>
      <c r="C16" s="75" t="s">
        <v>25</v>
      </c>
      <c r="D16" s="75" t="s">
        <v>18</v>
      </c>
      <c r="E16" s="76"/>
      <c r="F16" s="77">
        <v>4</v>
      </c>
      <c r="G16" s="87">
        <v>154.89599999999999</v>
      </c>
      <c r="H16" s="79">
        <f t="shared" si="0"/>
        <v>0</v>
      </c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1"/>
      <c r="U16" s="82">
        <v>3.101</v>
      </c>
      <c r="V16" s="43">
        <f t="shared" si="1"/>
        <v>0</v>
      </c>
      <c r="W16" s="43">
        <f t="shared" si="2"/>
        <v>0</v>
      </c>
      <c r="X16" s="69">
        <f t="shared" si="3"/>
        <v>0</v>
      </c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>
        <f t="shared" ref="AQ16:AW16" si="47">AJ16*$H$16</f>
        <v>0</v>
      </c>
      <c r="AR16" s="69">
        <f t="shared" si="47"/>
        <v>0</v>
      </c>
      <c r="AS16" s="69">
        <f t="shared" si="47"/>
        <v>0</v>
      </c>
      <c r="AT16" s="69">
        <f t="shared" si="47"/>
        <v>0</v>
      </c>
      <c r="AU16" s="69">
        <f t="shared" si="47"/>
        <v>0</v>
      </c>
      <c r="AV16" s="69">
        <f t="shared" si="47"/>
        <v>0</v>
      </c>
      <c r="AW16" s="69">
        <f t="shared" si="47"/>
        <v>0</v>
      </c>
      <c r="AX16" s="69">
        <f t="shared" si="5"/>
        <v>0</v>
      </c>
      <c r="AY16" s="69"/>
      <c r="AZ16" s="69"/>
      <c r="BA16" s="69"/>
      <c r="BB16" s="69"/>
      <c r="BC16" s="69"/>
      <c r="BD16" s="69"/>
      <c r="BE16" s="69">
        <f t="shared" ref="BE16:BJ16" si="48">AY16*$H$16</f>
        <v>0</v>
      </c>
      <c r="BF16" s="69">
        <f t="shared" si="48"/>
        <v>0</v>
      </c>
      <c r="BG16" s="69">
        <f t="shared" si="48"/>
        <v>0</v>
      </c>
      <c r="BH16" s="69">
        <f t="shared" si="48"/>
        <v>0</v>
      </c>
      <c r="BI16" s="69">
        <f t="shared" si="48"/>
        <v>0</v>
      </c>
      <c r="BJ16" s="69">
        <f t="shared" si="48"/>
        <v>0</v>
      </c>
      <c r="BK16" s="47">
        <f t="shared" ref="BK16:BU16" si="49">Y16*$H$16</f>
        <v>0</v>
      </c>
      <c r="BL16" s="47">
        <f t="shared" si="49"/>
        <v>0</v>
      </c>
      <c r="BM16" s="47">
        <f t="shared" si="49"/>
        <v>0</v>
      </c>
      <c r="BN16" s="47">
        <f t="shared" si="49"/>
        <v>0</v>
      </c>
      <c r="BO16" s="47">
        <f t="shared" si="49"/>
        <v>0</v>
      </c>
      <c r="BP16" s="47">
        <f t="shared" si="49"/>
        <v>0</v>
      </c>
      <c r="BQ16" s="47">
        <f t="shared" si="49"/>
        <v>0</v>
      </c>
      <c r="BR16" s="47">
        <f t="shared" si="49"/>
        <v>0</v>
      </c>
      <c r="BS16" s="47">
        <f t="shared" si="49"/>
        <v>0</v>
      </c>
      <c r="BT16" s="47">
        <f t="shared" si="49"/>
        <v>0</v>
      </c>
      <c r="BU16" s="47">
        <f t="shared" si="49"/>
        <v>0</v>
      </c>
    </row>
    <row r="17" spans="1:73" x14ac:dyDescent="0.3">
      <c r="A17" s="77"/>
      <c r="B17" s="86" t="s">
        <v>75</v>
      </c>
      <c r="C17" s="75"/>
      <c r="D17" s="75" t="s">
        <v>69</v>
      </c>
      <c r="E17" s="76" t="s">
        <v>70</v>
      </c>
      <c r="F17" s="77">
        <f>SUM(F13:F16)</f>
        <v>60</v>
      </c>
      <c r="G17" s="78">
        <f>SUM(G13:G16)</f>
        <v>974.48400000000004</v>
      </c>
      <c r="H17" s="79">
        <f t="shared" si="0"/>
        <v>0</v>
      </c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1"/>
      <c r="U17" s="82">
        <f>SUM(U13:U16)</f>
        <v>16.64</v>
      </c>
      <c r="V17" s="43">
        <f t="shared" si="1"/>
        <v>0</v>
      </c>
      <c r="W17" s="43">
        <f t="shared" si="2"/>
        <v>0</v>
      </c>
      <c r="X17" s="69">
        <f t="shared" si="3"/>
        <v>0</v>
      </c>
      <c r="Y17" s="69">
        <f t="shared" ref="Y17:AP17" si="50">SUM(Y13:Y16)</f>
        <v>0</v>
      </c>
      <c r="Z17" s="69">
        <f t="shared" si="50"/>
        <v>0</v>
      </c>
      <c r="AA17" s="69">
        <f t="shared" si="50"/>
        <v>0</v>
      </c>
      <c r="AB17" s="69">
        <f t="shared" si="50"/>
        <v>0</v>
      </c>
      <c r="AC17" s="69">
        <f t="shared" si="50"/>
        <v>0</v>
      </c>
      <c r="AD17" s="69">
        <f t="shared" si="50"/>
        <v>0</v>
      </c>
      <c r="AE17" s="69">
        <f t="shared" si="50"/>
        <v>0</v>
      </c>
      <c r="AF17" s="69">
        <f t="shared" si="50"/>
        <v>0</v>
      </c>
      <c r="AG17" s="69">
        <f t="shared" si="50"/>
        <v>0</v>
      </c>
      <c r="AH17" s="69">
        <f t="shared" si="50"/>
        <v>0</v>
      </c>
      <c r="AI17" s="69">
        <f t="shared" si="50"/>
        <v>0</v>
      </c>
      <c r="AJ17" s="69">
        <f t="shared" si="50"/>
        <v>0</v>
      </c>
      <c r="AK17" s="69">
        <f t="shared" si="50"/>
        <v>0</v>
      </c>
      <c r="AL17" s="69">
        <f t="shared" si="50"/>
        <v>0</v>
      </c>
      <c r="AM17" s="69">
        <f t="shared" si="50"/>
        <v>0</v>
      </c>
      <c r="AN17" s="69">
        <f t="shared" si="50"/>
        <v>0</v>
      </c>
      <c r="AO17" s="69">
        <f t="shared" si="50"/>
        <v>0</v>
      </c>
      <c r="AP17" s="69">
        <f t="shared" si="50"/>
        <v>0</v>
      </c>
      <c r="AQ17" s="69">
        <f t="shared" ref="AQ17:AW17" si="51">AJ17*$H$17</f>
        <v>0</v>
      </c>
      <c r="AR17" s="69">
        <f t="shared" si="51"/>
        <v>0</v>
      </c>
      <c r="AS17" s="69">
        <f t="shared" si="51"/>
        <v>0</v>
      </c>
      <c r="AT17" s="69">
        <f t="shared" si="51"/>
        <v>0</v>
      </c>
      <c r="AU17" s="69">
        <f t="shared" si="51"/>
        <v>0</v>
      </c>
      <c r="AV17" s="69">
        <f t="shared" si="51"/>
        <v>0</v>
      </c>
      <c r="AW17" s="69">
        <f t="shared" si="51"/>
        <v>0</v>
      </c>
      <c r="AX17" s="69">
        <f t="shared" si="5"/>
        <v>0</v>
      </c>
      <c r="AY17" s="69">
        <f t="shared" ref="AY17:BD17" si="52">SUM(AY13:AY16)</f>
        <v>0</v>
      </c>
      <c r="AZ17" s="69">
        <f t="shared" si="52"/>
        <v>0</v>
      </c>
      <c r="BA17" s="69">
        <f t="shared" si="52"/>
        <v>0</v>
      </c>
      <c r="BB17" s="69">
        <f t="shared" si="52"/>
        <v>0</v>
      </c>
      <c r="BC17" s="69">
        <f t="shared" si="52"/>
        <v>0</v>
      </c>
      <c r="BD17" s="69">
        <f t="shared" si="52"/>
        <v>0</v>
      </c>
      <c r="BE17" s="69">
        <f t="shared" ref="BE17:BJ17" si="53">AY17*$H$17</f>
        <v>0</v>
      </c>
      <c r="BF17" s="69">
        <f t="shared" si="53"/>
        <v>0</v>
      </c>
      <c r="BG17" s="69">
        <f t="shared" si="53"/>
        <v>0</v>
      </c>
      <c r="BH17" s="69">
        <f t="shared" si="53"/>
        <v>0</v>
      </c>
      <c r="BI17" s="69">
        <f t="shared" si="53"/>
        <v>0</v>
      </c>
      <c r="BJ17" s="69">
        <f t="shared" si="53"/>
        <v>0</v>
      </c>
      <c r="BK17" s="47">
        <f t="shared" ref="BK17:BU17" si="54">SUM($I17:$T17)*Y17</f>
        <v>0</v>
      </c>
      <c r="BL17" s="47">
        <f t="shared" si="54"/>
        <v>0</v>
      </c>
      <c r="BM17" s="47">
        <f t="shared" si="54"/>
        <v>0</v>
      </c>
      <c r="BN17" s="47">
        <f t="shared" si="54"/>
        <v>0</v>
      </c>
      <c r="BO17" s="47">
        <f t="shared" si="54"/>
        <v>0</v>
      </c>
      <c r="BP17" s="47">
        <f t="shared" si="54"/>
        <v>0</v>
      </c>
      <c r="BQ17" s="47">
        <f t="shared" si="54"/>
        <v>0</v>
      </c>
      <c r="BR17" s="47">
        <f t="shared" si="54"/>
        <v>0</v>
      </c>
      <c r="BS17" s="47">
        <f t="shared" si="54"/>
        <v>0</v>
      </c>
      <c r="BT17" s="47">
        <f t="shared" si="54"/>
        <v>0</v>
      </c>
      <c r="BU17" s="47">
        <f t="shared" si="54"/>
        <v>0</v>
      </c>
    </row>
    <row r="18" spans="1:73" x14ac:dyDescent="0.3">
      <c r="A18" s="77">
        <v>10878</v>
      </c>
      <c r="B18" s="77" t="s">
        <v>76</v>
      </c>
      <c r="C18" s="75" t="s">
        <v>28</v>
      </c>
      <c r="D18" s="75" t="s">
        <v>62</v>
      </c>
      <c r="E18" s="76"/>
      <c r="F18" s="77">
        <v>8</v>
      </c>
      <c r="G18" s="78">
        <v>210</v>
      </c>
      <c r="H18" s="79">
        <f t="shared" si="0"/>
        <v>0</v>
      </c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1"/>
      <c r="U18" s="82">
        <v>4.0359999999999996</v>
      </c>
      <c r="V18" s="43">
        <f t="shared" si="1"/>
        <v>0</v>
      </c>
      <c r="W18" s="43">
        <f t="shared" si="2"/>
        <v>0</v>
      </c>
      <c r="X18" s="69">
        <f t="shared" si="3"/>
        <v>0</v>
      </c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>
        <f t="shared" ref="AQ18:AW18" si="55">AJ18*$H$18</f>
        <v>0</v>
      </c>
      <c r="AR18" s="69">
        <f t="shared" si="55"/>
        <v>0</v>
      </c>
      <c r="AS18" s="69">
        <f t="shared" si="55"/>
        <v>0</v>
      </c>
      <c r="AT18" s="69">
        <f t="shared" si="55"/>
        <v>0</v>
      </c>
      <c r="AU18" s="69">
        <f t="shared" si="55"/>
        <v>0</v>
      </c>
      <c r="AV18" s="69">
        <f t="shared" si="55"/>
        <v>0</v>
      </c>
      <c r="AW18" s="69">
        <f t="shared" si="55"/>
        <v>0</v>
      </c>
      <c r="AX18" s="69">
        <f t="shared" si="5"/>
        <v>0</v>
      </c>
      <c r="AY18" s="69"/>
      <c r="AZ18" s="69"/>
      <c r="BA18" s="69"/>
      <c r="BB18" s="69"/>
      <c r="BC18" s="69"/>
      <c r="BD18" s="69"/>
      <c r="BE18" s="69">
        <f t="shared" ref="BE18:BJ18" si="56">AY18*$H$18</f>
        <v>0</v>
      </c>
      <c r="BF18" s="69">
        <f t="shared" si="56"/>
        <v>0</v>
      </c>
      <c r="BG18" s="69">
        <f t="shared" si="56"/>
        <v>0</v>
      </c>
      <c r="BH18" s="69">
        <f t="shared" si="56"/>
        <v>0</v>
      </c>
      <c r="BI18" s="69">
        <f t="shared" si="56"/>
        <v>0</v>
      </c>
      <c r="BJ18" s="69">
        <f t="shared" si="56"/>
        <v>0</v>
      </c>
      <c r="BK18" s="47">
        <f t="shared" ref="BK18:BU18" si="57">Y18*$H$18</f>
        <v>0</v>
      </c>
      <c r="BL18" s="47">
        <f t="shared" si="57"/>
        <v>0</v>
      </c>
      <c r="BM18" s="47">
        <f t="shared" si="57"/>
        <v>0</v>
      </c>
      <c r="BN18" s="47">
        <f t="shared" si="57"/>
        <v>0</v>
      </c>
      <c r="BO18" s="47">
        <f t="shared" si="57"/>
        <v>0</v>
      </c>
      <c r="BP18" s="47">
        <f t="shared" si="57"/>
        <v>0</v>
      </c>
      <c r="BQ18" s="47">
        <f t="shared" si="57"/>
        <v>0</v>
      </c>
      <c r="BR18" s="47">
        <f t="shared" si="57"/>
        <v>0</v>
      </c>
      <c r="BS18" s="47">
        <f t="shared" si="57"/>
        <v>0</v>
      </c>
      <c r="BT18" s="47">
        <f t="shared" si="57"/>
        <v>0</v>
      </c>
      <c r="BU18" s="47">
        <f t="shared" si="57"/>
        <v>0</v>
      </c>
    </row>
    <row r="19" spans="1:73" x14ac:dyDescent="0.3">
      <c r="A19" s="77">
        <v>10835</v>
      </c>
      <c r="B19" s="77" t="s">
        <v>77</v>
      </c>
      <c r="C19" s="75" t="s">
        <v>28</v>
      </c>
      <c r="D19" s="75" t="s">
        <v>62</v>
      </c>
      <c r="E19" s="76"/>
      <c r="F19" s="77">
        <v>12</v>
      </c>
      <c r="G19" s="78">
        <v>239.876</v>
      </c>
      <c r="H19" s="79">
        <f t="shared" si="0"/>
        <v>0</v>
      </c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1"/>
      <c r="U19" s="82">
        <v>4.2930000000000001</v>
      </c>
      <c r="V19" s="43">
        <f t="shared" si="1"/>
        <v>0</v>
      </c>
      <c r="W19" s="43">
        <f t="shared" si="2"/>
        <v>0</v>
      </c>
      <c r="X19" s="69">
        <f t="shared" si="3"/>
        <v>0</v>
      </c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69">
        <f t="shared" ref="AQ19:AW19" si="58">AJ19*$H$19</f>
        <v>0</v>
      </c>
      <c r="AR19" s="69">
        <f t="shared" si="58"/>
        <v>0</v>
      </c>
      <c r="AS19" s="69">
        <f t="shared" si="58"/>
        <v>0</v>
      </c>
      <c r="AT19" s="69">
        <f t="shared" si="58"/>
        <v>0</v>
      </c>
      <c r="AU19" s="69">
        <f t="shared" si="58"/>
        <v>0</v>
      </c>
      <c r="AV19" s="69">
        <f t="shared" si="58"/>
        <v>0</v>
      </c>
      <c r="AW19" s="69">
        <f t="shared" si="58"/>
        <v>0</v>
      </c>
      <c r="AX19" s="69">
        <f t="shared" si="5"/>
        <v>0</v>
      </c>
      <c r="AY19" s="69"/>
      <c r="AZ19" s="69"/>
      <c r="BA19" s="69"/>
      <c r="BB19" s="69"/>
      <c r="BC19" s="69"/>
      <c r="BD19" s="69"/>
      <c r="BE19" s="69">
        <f t="shared" ref="BE19:BJ19" si="59">AY19*$H$19</f>
        <v>0</v>
      </c>
      <c r="BF19" s="69">
        <f t="shared" si="59"/>
        <v>0</v>
      </c>
      <c r="BG19" s="69">
        <f t="shared" si="59"/>
        <v>0</v>
      </c>
      <c r="BH19" s="69">
        <f t="shared" si="59"/>
        <v>0</v>
      </c>
      <c r="BI19" s="69">
        <f t="shared" si="59"/>
        <v>0</v>
      </c>
      <c r="BJ19" s="69">
        <f t="shared" si="59"/>
        <v>0</v>
      </c>
      <c r="BK19" s="47">
        <f t="shared" ref="BK19:BU19" si="60">Y19*$H$19</f>
        <v>0</v>
      </c>
      <c r="BL19" s="47">
        <f t="shared" si="60"/>
        <v>0</v>
      </c>
      <c r="BM19" s="47">
        <f t="shared" si="60"/>
        <v>0</v>
      </c>
      <c r="BN19" s="47">
        <f t="shared" si="60"/>
        <v>0</v>
      </c>
      <c r="BO19" s="47">
        <f t="shared" si="60"/>
        <v>0</v>
      </c>
      <c r="BP19" s="47">
        <f t="shared" si="60"/>
        <v>0</v>
      </c>
      <c r="BQ19" s="47">
        <f t="shared" si="60"/>
        <v>0</v>
      </c>
      <c r="BR19" s="47">
        <f t="shared" si="60"/>
        <v>0</v>
      </c>
      <c r="BS19" s="47">
        <f t="shared" si="60"/>
        <v>0</v>
      </c>
      <c r="BT19" s="47">
        <f t="shared" si="60"/>
        <v>0</v>
      </c>
      <c r="BU19" s="47">
        <f t="shared" si="60"/>
        <v>0</v>
      </c>
    </row>
    <row r="20" spans="1:73" x14ac:dyDescent="0.3">
      <c r="A20" s="77">
        <v>10827</v>
      </c>
      <c r="B20" s="77" t="s">
        <v>78</v>
      </c>
      <c r="C20" s="75" t="s">
        <v>27</v>
      </c>
      <c r="D20" s="75" t="s">
        <v>18</v>
      </c>
      <c r="E20" s="76"/>
      <c r="F20" s="77">
        <v>8</v>
      </c>
      <c r="G20" s="78">
        <v>152.208</v>
      </c>
      <c r="H20" s="79">
        <f t="shared" si="0"/>
        <v>0</v>
      </c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1"/>
      <c r="U20" s="82">
        <v>2.726</v>
      </c>
      <c r="V20" s="43">
        <f t="shared" si="1"/>
        <v>0</v>
      </c>
      <c r="W20" s="43">
        <f t="shared" si="2"/>
        <v>0</v>
      </c>
      <c r="X20" s="69">
        <f t="shared" si="3"/>
        <v>0</v>
      </c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69">
        <f t="shared" ref="AQ20:AW20" si="61">AJ20*$H$20</f>
        <v>0</v>
      </c>
      <c r="AR20" s="69">
        <f t="shared" si="61"/>
        <v>0</v>
      </c>
      <c r="AS20" s="69">
        <f t="shared" si="61"/>
        <v>0</v>
      </c>
      <c r="AT20" s="69">
        <f t="shared" si="61"/>
        <v>0</v>
      </c>
      <c r="AU20" s="69">
        <f t="shared" si="61"/>
        <v>0</v>
      </c>
      <c r="AV20" s="69">
        <f t="shared" si="61"/>
        <v>0</v>
      </c>
      <c r="AW20" s="69">
        <f t="shared" si="61"/>
        <v>0</v>
      </c>
      <c r="AX20" s="69">
        <f t="shared" si="5"/>
        <v>0</v>
      </c>
      <c r="AY20" s="69"/>
      <c r="AZ20" s="69"/>
      <c r="BA20" s="69"/>
      <c r="BB20" s="69"/>
      <c r="BC20" s="69"/>
      <c r="BD20" s="69"/>
      <c r="BE20" s="69">
        <f t="shared" ref="BE20:BJ20" si="62">AY20*$H$20</f>
        <v>0</v>
      </c>
      <c r="BF20" s="69">
        <f t="shared" si="62"/>
        <v>0</v>
      </c>
      <c r="BG20" s="69">
        <f t="shared" si="62"/>
        <v>0</v>
      </c>
      <c r="BH20" s="69">
        <f t="shared" si="62"/>
        <v>0</v>
      </c>
      <c r="BI20" s="69">
        <f t="shared" si="62"/>
        <v>0</v>
      </c>
      <c r="BJ20" s="69">
        <f t="shared" si="62"/>
        <v>0</v>
      </c>
      <c r="BK20" s="47">
        <f t="shared" ref="BK20:BU20" si="63">Y20*$H$20</f>
        <v>0</v>
      </c>
      <c r="BL20" s="47">
        <f t="shared" si="63"/>
        <v>0</v>
      </c>
      <c r="BM20" s="47">
        <f t="shared" si="63"/>
        <v>0</v>
      </c>
      <c r="BN20" s="47">
        <f t="shared" si="63"/>
        <v>0</v>
      </c>
      <c r="BO20" s="47">
        <f t="shared" si="63"/>
        <v>0</v>
      </c>
      <c r="BP20" s="47">
        <f t="shared" si="63"/>
        <v>0</v>
      </c>
      <c r="BQ20" s="47">
        <f t="shared" si="63"/>
        <v>0</v>
      </c>
      <c r="BR20" s="47">
        <f t="shared" si="63"/>
        <v>0</v>
      </c>
      <c r="BS20" s="47">
        <f t="shared" si="63"/>
        <v>0</v>
      </c>
      <c r="BT20" s="47">
        <f t="shared" si="63"/>
        <v>0</v>
      </c>
      <c r="BU20" s="47">
        <f t="shared" si="63"/>
        <v>0</v>
      </c>
    </row>
    <row r="21" spans="1:73" x14ac:dyDescent="0.3">
      <c r="A21" s="88">
        <v>10876</v>
      </c>
      <c r="B21" s="77" t="s">
        <v>79</v>
      </c>
      <c r="C21" s="75" t="s">
        <v>29</v>
      </c>
      <c r="D21" s="75" t="s">
        <v>16</v>
      </c>
      <c r="E21" s="76"/>
      <c r="F21" s="77">
        <v>1</v>
      </c>
      <c r="G21" s="78">
        <v>133.30799999999999</v>
      </c>
      <c r="H21" s="79">
        <f t="shared" si="0"/>
        <v>0</v>
      </c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1"/>
      <c r="U21" s="82">
        <v>2.1280000000000001</v>
      </c>
      <c r="V21" s="43">
        <f t="shared" si="1"/>
        <v>0</v>
      </c>
      <c r="W21" s="43">
        <f t="shared" si="2"/>
        <v>0</v>
      </c>
      <c r="X21" s="69">
        <f t="shared" si="3"/>
        <v>0</v>
      </c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69"/>
      <c r="AM21" s="69"/>
      <c r="AN21" s="69"/>
      <c r="AO21" s="69"/>
      <c r="AP21" s="69"/>
      <c r="AQ21" s="69">
        <f t="shared" ref="AQ21:AW21" si="64">AJ21*$H$21</f>
        <v>0</v>
      </c>
      <c r="AR21" s="69">
        <f t="shared" si="64"/>
        <v>0</v>
      </c>
      <c r="AS21" s="69">
        <f t="shared" si="64"/>
        <v>0</v>
      </c>
      <c r="AT21" s="69">
        <f t="shared" si="64"/>
        <v>0</v>
      </c>
      <c r="AU21" s="69">
        <f t="shared" si="64"/>
        <v>0</v>
      </c>
      <c r="AV21" s="69">
        <f t="shared" si="64"/>
        <v>0</v>
      </c>
      <c r="AW21" s="69">
        <f t="shared" si="64"/>
        <v>0</v>
      </c>
      <c r="AX21" s="69">
        <f t="shared" si="5"/>
        <v>0</v>
      </c>
      <c r="AY21" s="69"/>
      <c r="AZ21" s="69"/>
      <c r="BA21" s="69"/>
      <c r="BB21" s="69"/>
      <c r="BC21" s="69"/>
      <c r="BD21" s="69"/>
      <c r="BE21" s="69">
        <f t="shared" ref="BE21:BJ21" si="65">AY21*$H$21</f>
        <v>0</v>
      </c>
      <c r="BF21" s="69">
        <f t="shared" si="65"/>
        <v>0</v>
      </c>
      <c r="BG21" s="69">
        <f t="shared" si="65"/>
        <v>0</v>
      </c>
      <c r="BH21" s="69">
        <f t="shared" si="65"/>
        <v>0</v>
      </c>
      <c r="BI21" s="69">
        <f t="shared" si="65"/>
        <v>0</v>
      </c>
      <c r="BJ21" s="69">
        <f t="shared" si="65"/>
        <v>0</v>
      </c>
      <c r="BK21" s="47">
        <f t="shared" ref="BK21:BU21" si="66">Y21*$H$21</f>
        <v>0</v>
      </c>
      <c r="BL21" s="47">
        <f t="shared" si="66"/>
        <v>0</v>
      </c>
      <c r="BM21" s="47">
        <f t="shared" si="66"/>
        <v>0</v>
      </c>
      <c r="BN21" s="47">
        <f t="shared" si="66"/>
        <v>0</v>
      </c>
      <c r="BO21" s="47">
        <f t="shared" si="66"/>
        <v>0</v>
      </c>
      <c r="BP21" s="47">
        <f t="shared" si="66"/>
        <v>0</v>
      </c>
      <c r="BQ21" s="47">
        <f t="shared" si="66"/>
        <v>0</v>
      </c>
      <c r="BR21" s="47">
        <f t="shared" si="66"/>
        <v>0</v>
      </c>
      <c r="BS21" s="47">
        <f t="shared" si="66"/>
        <v>0</v>
      </c>
      <c r="BT21" s="47">
        <f t="shared" si="66"/>
        <v>0</v>
      </c>
      <c r="BU21" s="47">
        <f t="shared" si="66"/>
        <v>0</v>
      </c>
    </row>
    <row r="22" spans="1:73" x14ac:dyDescent="0.3">
      <c r="A22" s="77">
        <v>10909</v>
      </c>
      <c r="B22" s="77" t="s">
        <v>80</v>
      </c>
      <c r="C22" s="75" t="s">
        <v>25</v>
      </c>
      <c r="D22" s="75" t="s">
        <v>18</v>
      </c>
      <c r="E22" s="76"/>
      <c r="F22" s="77">
        <v>1</v>
      </c>
      <c r="G22" s="78">
        <v>131.768</v>
      </c>
      <c r="H22" s="79">
        <f t="shared" si="0"/>
        <v>0</v>
      </c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1"/>
      <c r="U22" s="82">
        <v>2.0790000000000002</v>
      </c>
      <c r="V22" s="43">
        <f t="shared" si="1"/>
        <v>0</v>
      </c>
      <c r="W22" s="43">
        <f t="shared" si="2"/>
        <v>0</v>
      </c>
      <c r="X22" s="69">
        <f t="shared" si="3"/>
        <v>0</v>
      </c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69"/>
      <c r="AO22" s="69"/>
      <c r="AP22" s="69"/>
      <c r="AQ22" s="69">
        <f t="shared" ref="AQ22:AW22" si="67">AJ22*$H$22</f>
        <v>0</v>
      </c>
      <c r="AR22" s="69">
        <f t="shared" si="67"/>
        <v>0</v>
      </c>
      <c r="AS22" s="69">
        <f t="shared" si="67"/>
        <v>0</v>
      </c>
      <c r="AT22" s="69">
        <f t="shared" si="67"/>
        <v>0</v>
      </c>
      <c r="AU22" s="69">
        <f t="shared" si="67"/>
        <v>0</v>
      </c>
      <c r="AV22" s="69">
        <f t="shared" si="67"/>
        <v>0</v>
      </c>
      <c r="AW22" s="69">
        <f t="shared" si="67"/>
        <v>0</v>
      </c>
      <c r="AX22" s="69">
        <f t="shared" si="5"/>
        <v>0</v>
      </c>
      <c r="AY22" s="69"/>
      <c r="AZ22" s="69"/>
      <c r="BA22" s="69"/>
      <c r="BB22" s="69"/>
      <c r="BC22" s="69"/>
      <c r="BD22" s="69"/>
      <c r="BE22" s="69">
        <f t="shared" ref="BE22:BJ22" si="68">AY22*$H$22</f>
        <v>0</v>
      </c>
      <c r="BF22" s="69">
        <f t="shared" si="68"/>
        <v>0</v>
      </c>
      <c r="BG22" s="69">
        <f t="shared" si="68"/>
        <v>0</v>
      </c>
      <c r="BH22" s="69">
        <f t="shared" si="68"/>
        <v>0</v>
      </c>
      <c r="BI22" s="69">
        <f t="shared" si="68"/>
        <v>0</v>
      </c>
      <c r="BJ22" s="69">
        <f t="shared" si="68"/>
        <v>0</v>
      </c>
      <c r="BK22" s="47">
        <f t="shared" ref="BK22:BU22" si="69">Y22*$H$22</f>
        <v>0</v>
      </c>
      <c r="BL22" s="47">
        <f t="shared" si="69"/>
        <v>0</v>
      </c>
      <c r="BM22" s="47">
        <f t="shared" si="69"/>
        <v>0</v>
      </c>
      <c r="BN22" s="47">
        <f t="shared" si="69"/>
        <v>0</v>
      </c>
      <c r="BO22" s="47">
        <f t="shared" si="69"/>
        <v>0</v>
      </c>
      <c r="BP22" s="47">
        <f t="shared" si="69"/>
        <v>0</v>
      </c>
      <c r="BQ22" s="47">
        <f t="shared" si="69"/>
        <v>0</v>
      </c>
      <c r="BR22" s="47">
        <f t="shared" si="69"/>
        <v>0</v>
      </c>
      <c r="BS22" s="47">
        <f t="shared" si="69"/>
        <v>0</v>
      </c>
      <c r="BT22" s="47">
        <f t="shared" si="69"/>
        <v>0</v>
      </c>
      <c r="BU22" s="47">
        <f t="shared" si="69"/>
        <v>0</v>
      </c>
    </row>
    <row r="23" spans="1:73" x14ac:dyDescent="0.3">
      <c r="A23" s="77">
        <v>10890</v>
      </c>
      <c r="B23" s="77" t="s">
        <v>81</v>
      </c>
      <c r="C23" s="75" t="s">
        <v>25</v>
      </c>
      <c r="D23" s="75" t="s">
        <v>17</v>
      </c>
      <c r="E23" s="76"/>
      <c r="F23" s="77">
        <v>3</v>
      </c>
      <c r="G23" s="78">
        <v>121.996</v>
      </c>
      <c r="H23" s="79">
        <f t="shared" si="0"/>
        <v>0</v>
      </c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1"/>
      <c r="U23" s="82">
        <v>2.4729999999999999</v>
      </c>
      <c r="V23" s="43">
        <f t="shared" si="1"/>
        <v>0</v>
      </c>
      <c r="W23" s="43">
        <f t="shared" si="2"/>
        <v>0</v>
      </c>
      <c r="X23" s="69">
        <f t="shared" si="3"/>
        <v>0</v>
      </c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69"/>
      <c r="AJ23" s="69"/>
      <c r="AK23" s="69"/>
      <c r="AL23" s="69"/>
      <c r="AM23" s="69"/>
      <c r="AN23" s="69"/>
      <c r="AO23" s="69"/>
      <c r="AP23" s="69"/>
      <c r="AQ23" s="69">
        <f t="shared" ref="AQ23:AW23" si="70">AJ23*$H$23</f>
        <v>0</v>
      </c>
      <c r="AR23" s="69">
        <f t="shared" si="70"/>
        <v>0</v>
      </c>
      <c r="AS23" s="69">
        <f t="shared" si="70"/>
        <v>0</v>
      </c>
      <c r="AT23" s="69">
        <f t="shared" si="70"/>
        <v>0</v>
      </c>
      <c r="AU23" s="69">
        <f t="shared" si="70"/>
        <v>0</v>
      </c>
      <c r="AV23" s="69">
        <f t="shared" si="70"/>
        <v>0</v>
      </c>
      <c r="AW23" s="69">
        <f t="shared" si="70"/>
        <v>0</v>
      </c>
      <c r="AX23" s="69">
        <f t="shared" si="5"/>
        <v>0</v>
      </c>
      <c r="AY23" s="69"/>
      <c r="AZ23" s="69"/>
      <c r="BA23" s="69"/>
      <c r="BB23" s="69"/>
      <c r="BC23" s="69"/>
      <c r="BD23" s="69"/>
      <c r="BE23" s="69">
        <f t="shared" ref="BE23:BJ23" si="71">AY23*$H$23</f>
        <v>0</v>
      </c>
      <c r="BF23" s="69">
        <f t="shared" si="71"/>
        <v>0</v>
      </c>
      <c r="BG23" s="69">
        <f t="shared" si="71"/>
        <v>0</v>
      </c>
      <c r="BH23" s="69">
        <f t="shared" si="71"/>
        <v>0</v>
      </c>
      <c r="BI23" s="69">
        <f t="shared" si="71"/>
        <v>0</v>
      </c>
      <c r="BJ23" s="69">
        <f t="shared" si="71"/>
        <v>0</v>
      </c>
      <c r="BK23" s="47">
        <f t="shared" ref="BK23:BU23" si="72">Y23*$H$23</f>
        <v>0</v>
      </c>
      <c r="BL23" s="47">
        <f t="shared" si="72"/>
        <v>0</v>
      </c>
      <c r="BM23" s="47">
        <f t="shared" si="72"/>
        <v>0</v>
      </c>
      <c r="BN23" s="47">
        <f t="shared" si="72"/>
        <v>0</v>
      </c>
      <c r="BO23" s="47">
        <f t="shared" si="72"/>
        <v>0</v>
      </c>
      <c r="BP23" s="47">
        <f t="shared" si="72"/>
        <v>0</v>
      </c>
      <c r="BQ23" s="47">
        <f t="shared" si="72"/>
        <v>0</v>
      </c>
      <c r="BR23" s="47">
        <f t="shared" si="72"/>
        <v>0</v>
      </c>
      <c r="BS23" s="47">
        <f t="shared" si="72"/>
        <v>0</v>
      </c>
      <c r="BT23" s="47">
        <f t="shared" si="72"/>
        <v>0</v>
      </c>
      <c r="BU23" s="47">
        <f t="shared" si="72"/>
        <v>0</v>
      </c>
    </row>
    <row r="24" spans="1:73" x14ac:dyDescent="0.3">
      <c r="A24" s="77">
        <v>12518</v>
      </c>
      <c r="B24" s="77" t="s">
        <v>82</v>
      </c>
      <c r="C24" s="75" t="s">
        <v>26</v>
      </c>
      <c r="D24" s="75" t="s">
        <v>16</v>
      </c>
      <c r="E24" s="76"/>
      <c r="F24" s="77">
        <v>3</v>
      </c>
      <c r="G24" s="78">
        <v>148.904</v>
      </c>
      <c r="H24" s="79">
        <f t="shared" si="0"/>
        <v>0</v>
      </c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1"/>
      <c r="U24" s="82">
        <v>1.9350000000000001</v>
      </c>
      <c r="V24" s="43">
        <f t="shared" si="1"/>
        <v>0</v>
      </c>
      <c r="W24" s="43">
        <f t="shared" si="2"/>
        <v>0</v>
      </c>
      <c r="X24" s="69">
        <f t="shared" si="3"/>
        <v>0</v>
      </c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69"/>
      <c r="AN24" s="69"/>
      <c r="AO24" s="69"/>
      <c r="AP24" s="69"/>
      <c r="AQ24" s="69">
        <f t="shared" ref="AQ24:AW24" si="73">AJ24*$H$24</f>
        <v>0</v>
      </c>
      <c r="AR24" s="69">
        <f t="shared" si="73"/>
        <v>0</v>
      </c>
      <c r="AS24" s="69">
        <f t="shared" si="73"/>
        <v>0</v>
      </c>
      <c r="AT24" s="69">
        <f t="shared" si="73"/>
        <v>0</v>
      </c>
      <c r="AU24" s="69">
        <f t="shared" si="73"/>
        <v>0</v>
      </c>
      <c r="AV24" s="69">
        <f t="shared" si="73"/>
        <v>0</v>
      </c>
      <c r="AW24" s="69">
        <f t="shared" si="73"/>
        <v>0</v>
      </c>
      <c r="AX24" s="69">
        <f t="shared" si="5"/>
        <v>0</v>
      </c>
      <c r="AY24" s="69"/>
      <c r="AZ24" s="69"/>
      <c r="BA24" s="69"/>
      <c r="BB24" s="69"/>
      <c r="BC24" s="69"/>
      <c r="BD24" s="69"/>
      <c r="BE24" s="69">
        <f t="shared" ref="BE24:BJ24" si="74">AY24*$H$24</f>
        <v>0</v>
      </c>
      <c r="BF24" s="69">
        <f t="shared" si="74"/>
        <v>0</v>
      </c>
      <c r="BG24" s="69">
        <f t="shared" si="74"/>
        <v>0</v>
      </c>
      <c r="BH24" s="69">
        <f t="shared" si="74"/>
        <v>0</v>
      </c>
      <c r="BI24" s="69">
        <f t="shared" si="74"/>
        <v>0</v>
      </c>
      <c r="BJ24" s="69">
        <f t="shared" si="74"/>
        <v>0</v>
      </c>
      <c r="BK24" s="47">
        <f t="shared" ref="BK24:BU24" si="75">Y24*$H$24</f>
        <v>0</v>
      </c>
      <c r="BL24" s="47">
        <f t="shared" si="75"/>
        <v>0</v>
      </c>
      <c r="BM24" s="47">
        <f t="shared" si="75"/>
        <v>0</v>
      </c>
      <c r="BN24" s="47">
        <f t="shared" si="75"/>
        <v>0</v>
      </c>
      <c r="BO24" s="47">
        <f t="shared" si="75"/>
        <v>0</v>
      </c>
      <c r="BP24" s="47">
        <f t="shared" si="75"/>
        <v>0</v>
      </c>
      <c r="BQ24" s="47">
        <f t="shared" si="75"/>
        <v>0</v>
      </c>
      <c r="BR24" s="47">
        <f t="shared" si="75"/>
        <v>0</v>
      </c>
      <c r="BS24" s="47">
        <f t="shared" si="75"/>
        <v>0</v>
      </c>
      <c r="BT24" s="47">
        <f t="shared" si="75"/>
        <v>0</v>
      </c>
      <c r="BU24" s="47">
        <f t="shared" si="75"/>
        <v>0</v>
      </c>
    </row>
    <row r="25" spans="1:73" x14ac:dyDescent="0.3">
      <c r="A25" s="77"/>
      <c r="B25" s="86" t="s">
        <v>83</v>
      </c>
      <c r="C25" s="75"/>
      <c r="D25" s="75" t="s">
        <v>69</v>
      </c>
      <c r="E25" s="76" t="s">
        <v>70</v>
      </c>
      <c r="F25" s="77">
        <f>SUM(F18:F24)</f>
        <v>36</v>
      </c>
      <c r="G25" s="78">
        <f>SUM(G18:G24)</f>
        <v>1138.06</v>
      </c>
      <c r="H25" s="79">
        <f t="shared" si="0"/>
        <v>0</v>
      </c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1"/>
      <c r="U25" s="82">
        <f>SUM(U18:U24)</f>
        <v>19.669999999999998</v>
      </c>
      <c r="V25" s="43">
        <f t="shared" si="1"/>
        <v>0</v>
      </c>
      <c r="W25" s="43">
        <f t="shared" si="2"/>
        <v>0</v>
      </c>
      <c r="X25" s="69">
        <f t="shared" si="3"/>
        <v>0</v>
      </c>
      <c r="Y25" s="69">
        <f t="shared" ref="Y25:AI25" si="76">SUM(X18:X24)</f>
        <v>0</v>
      </c>
      <c r="Z25" s="69">
        <f t="shared" si="76"/>
        <v>0</v>
      </c>
      <c r="AA25" s="69">
        <f t="shared" si="76"/>
        <v>0</v>
      </c>
      <c r="AB25" s="69">
        <f t="shared" si="76"/>
        <v>0</v>
      </c>
      <c r="AC25" s="69">
        <f t="shared" si="76"/>
        <v>0</v>
      </c>
      <c r="AD25" s="69">
        <f t="shared" si="76"/>
        <v>0</v>
      </c>
      <c r="AE25" s="69">
        <f t="shared" si="76"/>
        <v>0</v>
      </c>
      <c r="AF25" s="69">
        <f t="shared" si="76"/>
        <v>0</v>
      </c>
      <c r="AG25" s="69">
        <f t="shared" si="76"/>
        <v>0</v>
      </c>
      <c r="AH25" s="69">
        <f t="shared" si="76"/>
        <v>0</v>
      </c>
      <c r="AI25" s="69">
        <f t="shared" si="76"/>
        <v>0</v>
      </c>
      <c r="AJ25" s="69">
        <f t="shared" ref="AJ25:AP25" si="77">SUM(AJ18:AJ24)</f>
        <v>0</v>
      </c>
      <c r="AK25" s="69">
        <f t="shared" si="77"/>
        <v>0</v>
      </c>
      <c r="AL25" s="69">
        <f t="shared" si="77"/>
        <v>0</v>
      </c>
      <c r="AM25" s="69">
        <f t="shared" si="77"/>
        <v>0</v>
      </c>
      <c r="AN25" s="69">
        <f t="shared" si="77"/>
        <v>0</v>
      </c>
      <c r="AO25" s="69">
        <f t="shared" si="77"/>
        <v>0</v>
      </c>
      <c r="AP25" s="69">
        <f t="shared" si="77"/>
        <v>0</v>
      </c>
      <c r="AQ25" s="69">
        <f t="shared" ref="AQ25:AW25" si="78">AJ25*$H$25</f>
        <v>0</v>
      </c>
      <c r="AR25" s="69">
        <f t="shared" si="78"/>
        <v>0</v>
      </c>
      <c r="AS25" s="69">
        <f t="shared" si="78"/>
        <v>0</v>
      </c>
      <c r="AT25" s="69">
        <f t="shared" si="78"/>
        <v>0</v>
      </c>
      <c r="AU25" s="69">
        <f t="shared" si="78"/>
        <v>0</v>
      </c>
      <c r="AV25" s="69">
        <f t="shared" si="78"/>
        <v>0</v>
      </c>
      <c r="AW25" s="69">
        <f t="shared" si="78"/>
        <v>0</v>
      </c>
      <c r="AX25" s="69">
        <f t="shared" si="5"/>
        <v>0</v>
      </c>
      <c r="AY25" s="69">
        <f t="shared" ref="AY25:BD25" si="79">SUM(AY18:AY24)</f>
        <v>0</v>
      </c>
      <c r="AZ25" s="69">
        <f t="shared" si="79"/>
        <v>0</v>
      </c>
      <c r="BA25" s="69">
        <f t="shared" si="79"/>
        <v>0</v>
      </c>
      <c r="BB25" s="69">
        <f t="shared" si="79"/>
        <v>0</v>
      </c>
      <c r="BC25" s="69">
        <f t="shared" si="79"/>
        <v>0</v>
      </c>
      <c r="BD25" s="69">
        <f t="shared" si="79"/>
        <v>0</v>
      </c>
      <c r="BE25" s="69">
        <f t="shared" ref="BE25:BJ25" si="80">AY25*$H$25</f>
        <v>0</v>
      </c>
      <c r="BF25" s="69">
        <f t="shared" si="80"/>
        <v>0</v>
      </c>
      <c r="BG25" s="69">
        <f t="shared" si="80"/>
        <v>0</v>
      </c>
      <c r="BH25" s="69">
        <f t="shared" si="80"/>
        <v>0</v>
      </c>
      <c r="BI25" s="69">
        <f t="shared" si="80"/>
        <v>0</v>
      </c>
      <c r="BJ25" s="69">
        <f t="shared" si="80"/>
        <v>0</v>
      </c>
      <c r="BK25" s="47">
        <f t="shared" ref="BK25:BU25" si="81">Y25*$H$25</f>
        <v>0</v>
      </c>
      <c r="BL25" s="47">
        <f t="shared" si="81"/>
        <v>0</v>
      </c>
      <c r="BM25" s="47">
        <f t="shared" si="81"/>
        <v>0</v>
      </c>
      <c r="BN25" s="47">
        <f t="shared" si="81"/>
        <v>0</v>
      </c>
      <c r="BO25" s="47">
        <f t="shared" si="81"/>
        <v>0</v>
      </c>
      <c r="BP25" s="47">
        <f t="shared" si="81"/>
        <v>0</v>
      </c>
      <c r="BQ25" s="47">
        <f t="shared" si="81"/>
        <v>0</v>
      </c>
      <c r="BR25" s="47">
        <f t="shared" si="81"/>
        <v>0</v>
      </c>
      <c r="BS25" s="47">
        <f t="shared" si="81"/>
        <v>0</v>
      </c>
      <c r="BT25" s="47">
        <f t="shared" si="81"/>
        <v>0</v>
      </c>
      <c r="BU25" s="47">
        <f t="shared" si="81"/>
        <v>0</v>
      </c>
    </row>
    <row r="26" spans="1:73" ht="13.95" customHeight="1" x14ac:dyDescent="0.3">
      <c r="A26" s="89">
        <v>17070</v>
      </c>
      <c r="B26" s="89" t="s">
        <v>84</v>
      </c>
      <c r="C26" s="75" t="s">
        <v>26</v>
      </c>
      <c r="D26" s="75" t="s">
        <v>85</v>
      </c>
      <c r="E26" s="76"/>
      <c r="F26" s="77">
        <v>10</v>
      </c>
      <c r="G26" s="78">
        <v>148.34399999999999</v>
      </c>
      <c r="H26" s="79">
        <f t="shared" si="0"/>
        <v>0</v>
      </c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80"/>
      <c r="T26" s="91"/>
      <c r="U26" s="82">
        <v>2.4609999999999999</v>
      </c>
      <c r="V26" s="43">
        <f t="shared" si="1"/>
        <v>0</v>
      </c>
      <c r="W26" s="43">
        <f t="shared" si="2"/>
        <v>0</v>
      </c>
      <c r="X26" s="69">
        <f t="shared" si="3"/>
        <v>0</v>
      </c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69"/>
      <c r="AO26" s="69"/>
      <c r="AP26" s="69"/>
      <c r="AQ26" s="69">
        <f t="shared" ref="AQ26:AW26" si="82">AJ26*$H$26</f>
        <v>0</v>
      </c>
      <c r="AR26" s="69">
        <f t="shared" si="82"/>
        <v>0</v>
      </c>
      <c r="AS26" s="69">
        <f t="shared" si="82"/>
        <v>0</v>
      </c>
      <c r="AT26" s="69">
        <f t="shared" si="82"/>
        <v>0</v>
      </c>
      <c r="AU26" s="69">
        <f t="shared" si="82"/>
        <v>0</v>
      </c>
      <c r="AV26" s="69">
        <f t="shared" si="82"/>
        <v>0</v>
      </c>
      <c r="AW26" s="69">
        <f t="shared" si="82"/>
        <v>0</v>
      </c>
      <c r="AX26" s="69">
        <f t="shared" si="5"/>
        <v>0</v>
      </c>
      <c r="AY26" s="69"/>
      <c r="AZ26" s="69"/>
      <c r="BA26" s="69"/>
      <c r="BB26" s="69"/>
      <c r="BC26" s="69"/>
      <c r="BD26" s="69"/>
      <c r="BE26" s="69">
        <f t="shared" ref="BE26:BJ26" si="83">AY26*$H$26</f>
        <v>0</v>
      </c>
      <c r="BF26" s="69">
        <f t="shared" si="83"/>
        <v>0</v>
      </c>
      <c r="BG26" s="69">
        <f t="shared" si="83"/>
        <v>0</v>
      </c>
      <c r="BH26" s="69">
        <f t="shared" si="83"/>
        <v>0</v>
      </c>
      <c r="BI26" s="69">
        <f t="shared" si="83"/>
        <v>0</v>
      </c>
      <c r="BJ26" s="69">
        <f t="shared" si="83"/>
        <v>0</v>
      </c>
      <c r="BK26" s="47">
        <f t="shared" ref="BK26:BU26" si="84">Y26*$H$26</f>
        <v>0</v>
      </c>
      <c r="BL26" s="47">
        <f t="shared" si="84"/>
        <v>0</v>
      </c>
      <c r="BM26" s="47">
        <f t="shared" si="84"/>
        <v>0</v>
      </c>
      <c r="BN26" s="47">
        <f t="shared" si="84"/>
        <v>0</v>
      </c>
      <c r="BO26" s="47">
        <f t="shared" si="84"/>
        <v>0</v>
      </c>
      <c r="BP26" s="47">
        <f t="shared" si="84"/>
        <v>0</v>
      </c>
      <c r="BQ26" s="47">
        <f t="shared" si="84"/>
        <v>0</v>
      </c>
      <c r="BR26" s="47">
        <f t="shared" si="84"/>
        <v>0</v>
      </c>
      <c r="BS26" s="47">
        <f t="shared" si="84"/>
        <v>0</v>
      </c>
      <c r="BT26" s="47">
        <f t="shared" si="84"/>
        <v>0</v>
      </c>
      <c r="BU26" s="47">
        <f t="shared" si="84"/>
        <v>0</v>
      </c>
    </row>
    <row r="27" spans="1:73" x14ac:dyDescent="0.3">
      <c r="A27" s="89">
        <v>17284</v>
      </c>
      <c r="B27" s="92" t="s">
        <v>86</v>
      </c>
      <c r="C27" s="75" t="s">
        <v>26</v>
      </c>
      <c r="D27" s="75" t="s">
        <v>87</v>
      </c>
      <c r="E27" s="93"/>
      <c r="F27" s="77">
        <v>4</v>
      </c>
      <c r="G27" s="78">
        <v>144.70400000000001</v>
      </c>
      <c r="H27" s="79">
        <f t="shared" si="0"/>
        <v>0</v>
      </c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80"/>
      <c r="T27" s="91"/>
      <c r="U27" s="82">
        <v>1.631</v>
      </c>
      <c r="V27" s="43">
        <f t="shared" si="1"/>
        <v>0</v>
      </c>
      <c r="W27" s="43">
        <f t="shared" si="2"/>
        <v>0</v>
      </c>
      <c r="X27" s="69">
        <f t="shared" si="3"/>
        <v>0</v>
      </c>
      <c r="Y27" s="69"/>
      <c r="Z27" s="69"/>
      <c r="AA27" s="69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69"/>
      <c r="AN27" s="69"/>
      <c r="AO27" s="69"/>
      <c r="AP27" s="69"/>
      <c r="AQ27" s="69">
        <f t="shared" ref="AQ27:AW27" si="85">AJ27*$H$27</f>
        <v>0</v>
      </c>
      <c r="AR27" s="69">
        <f t="shared" si="85"/>
        <v>0</v>
      </c>
      <c r="AS27" s="69">
        <f t="shared" si="85"/>
        <v>0</v>
      </c>
      <c r="AT27" s="69">
        <f t="shared" si="85"/>
        <v>0</v>
      </c>
      <c r="AU27" s="69">
        <f t="shared" si="85"/>
        <v>0</v>
      </c>
      <c r="AV27" s="69">
        <f t="shared" si="85"/>
        <v>0</v>
      </c>
      <c r="AW27" s="69">
        <f t="shared" si="85"/>
        <v>0</v>
      </c>
      <c r="AX27" s="69">
        <f t="shared" si="5"/>
        <v>0</v>
      </c>
      <c r="AY27" s="69"/>
      <c r="AZ27" s="69"/>
      <c r="BA27" s="69"/>
      <c r="BB27" s="69"/>
      <c r="BC27" s="69"/>
      <c r="BD27" s="69"/>
      <c r="BE27" s="69">
        <f t="shared" ref="BE27:BJ27" si="86">AY27*$H$27</f>
        <v>0</v>
      </c>
      <c r="BF27" s="69">
        <f t="shared" si="86"/>
        <v>0</v>
      </c>
      <c r="BG27" s="69">
        <f t="shared" si="86"/>
        <v>0</v>
      </c>
      <c r="BH27" s="69">
        <f t="shared" si="86"/>
        <v>0</v>
      </c>
      <c r="BI27" s="69">
        <f t="shared" si="86"/>
        <v>0</v>
      </c>
      <c r="BJ27" s="69">
        <f t="shared" si="86"/>
        <v>0</v>
      </c>
      <c r="BK27" s="47">
        <f t="shared" ref="BK27:BU27" si="87">Y27*$H$27</f>
        <v>0</v>
      </c>
      <c r="BL27" s="47">
        <f t="shared" si="87"/>
        <v>0</v>
      </c>
      <c r="BM27" s="47">
        <f t="shared" si="87"/>
        <v>0</v>
      </c>
      <c r="BN27" s="47">
        <f t="shared" si="87"/>
        <v>0</v>
      </c>
      <c r="BO27" s="47">
        <f t="shared" si="87"/>
        <v>0</v>
      </c>
      <c r="BP27" s="47">
        <f t="shared" si="87"/>
        <v>0</v>
      </c>
      <c r="BQ27" s="47">
        <f t="shared" si="87"/>
        <v>0</v>
      </c>
      <c r="BR27" s="47">
        <f t="shared" si="87"/>
        <v>0</v>
      </c>
      <c r="BS27" s="47">
        <f t="shared" si="87"/>
        <v>0</v>
      </c>
      <c r="BT27" s="47">
        <f t="shared" si="87"/>
        <v>0</v>
      </c>
      <c r="BU27" s="47">
        <f t="shared" si="87"/>
        <v>0</v>
      </c>
    </row>
    <row r="28" spans="1:73" x14ac:dyDescent="0.3">
      <c r="A28" s="89">
        <v>17077</v>
      </c>
      <c r="B28" s="92" t="s">
        <v>88</v>
      </c>
      <c r="C28" s="75" t="s">
        <v>26</v>
      </c>
      <c r="D28" s="75" t="s">
        <v>15</v>
      </c>
      <c r="E28" s="76"/>
      <c r="F28" s="77">
        <v>4</v>
      </c>
      <c r="G28" s="78">
        <v>44.128</v>
      </c>
      <c r="H28" s="79">
        <f t="shared" si="0"/>
        <v>0</v>
      </c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80"/>
      <c r="T28" s="91"/>
      <c r="U28" s="82">
        <v>0.56499999999999995</v>
      </c>
      <c r="V28" s="43">
        <f t="shared" si="1"/>
        <v>0</v>
      </c>
      <c r="W28" s="43">
        <f t="shared" si="2"/>
        <v>0</v>
      </c>
      <c r="X28" s="69">
        <f t="shared" si="3"/>
        <v>0</v>
      </c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69"/>
      <c r="AO28" s="69"/>
      <c r="AP28" s="69"/>
      <c r="AQ28" s="69">
        <f t="shared" ref="AQ28:AW28" si="88">AJ28*$H$28</f>
        <v>0</v>
      </c>
      <c r="AR28" s="69">
        <f t="shared" si="88"/>
        <v>0</v>
      </c>
      <c r="AS28" s="69">
        <f t="shared" si="88"/>
        <v>0</v>
      </c>
      <c r="AT28" s="69">
        <f t="shared" si="88"/>
        <v>0</v>
      </c>
      <c r="AU28" s="69">
        <f t="shared" si="88"/>
        <v>0</v>
      </c>
      <c r="AV28" s="69">
        <f t="shared" si="88"/>
        <v>0</v>
      </c>
      <c r="AW28" s="69">
        <f t="shared" si="88"/>
        <v>0</v>
      </c>
      <c r="AX28" s="69">
        <f t="shared" si="5"/>
        <v>0</v>
      </c>
      <c r="AY28" s="69"/>
      <c r="AZ28" s="69"/>
      <c r="BA28" s="69"/>
      <c r="BB28" s="69"/>
      <c r="BC28" s="69"/>
      <c r="BD28" s="69"/>
      <c r="BE28" s="69">
        <f t="shared" ref="BE28:BJ28" si="89">AY28*$H$28</f>
        <v>0</v>
      </c>
      <c r="BF28" s="69">
        <f t="shared" si="89"/>
        <v>0</v>
      </c>
      <c r="BG28" s="69">
        <f t="shared" si="89"/>
        <v>0</v>
      </c>
      <c r="BH28" s="69">
        <f t="shared" si="89"/>
        <v>0</v>
      </c>
      <c r="BI28" s="69">
        <f t="shared" si="89"/>
        <v>0</v>
      </c>
      <c r="BJ28" s="69">
        <f t="shared" si="89"/>
        <v>0</v>
      </c>
      <c r="BK28" s="47">
        <f t="shared" ref="BK28:BU28" si="90">Y28*$H$28</f>
        <v>0</v>
      </c>
      <c r="BL28" s="47">
        <f t="shared" si="90"/>
        <v>0</v>
      </c>
      <c r="BM28" s="47">
        <f t="shared" si="90"/>
        <v>0</v>
      </c>
      <c r="BN28" s="47">
        <f t="shared" si="90"/>
        <v>0</v>
      </c>
      <c r="BO28" s="47">
        <f t="shared" si="90"/>
        <v>0</v>
      </c>
      <c r="BP28" s="47">
        <f t="shared" si="90"/>
        <v>0</v>
      </c>
      <c r="BQ28" s="47">
        <f t="shared" si="90"/>
        <v>0</v>
      </c>
      <c r="BR28" s="47">
        <f t="shared" si="90"/>
        <v>0</v>
      </c>
      <c r="BS28" s="47">
        <f t="shared" si="90"/>
        <v>0</v>
      </c>
      <c r="BT28" s="47">
        <f t="shared" si="90"/>
        <v>0</v>
      </c>
      <c r="BU28" s="47">
        <f t="shared" si="90"/>
        <v>0</v>
      </c>
    </row>
    <row r="29" spans="1:73" x14ac:dyDescent="0.3">
      <c r="A29" s="89">
        <v>17387</v>
      </c>
      <c r="B29" s="92" t="s">
        <v>89</v>
      </c>
      <c r="C29" s="75" t="s">
        <v>25</v>
      </c>
      <c r="D29" s="75" t="s">
        <v>90</v>
      </c>
      <c r="E29" s="76"/>
      <c r="F29" s="77">
        <v>5</v>
      </c>
      <c r="G29" s="78">
        <v>292.32</v>
      </c>
      <c r="H29" s="79">
        <f t="shared" si="0"/>
        <v>0</v>
      </c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80"/>
      <c r="T29" s="91"/>
      <c r="U29" s="82">
        <v>4.12</v>
      </c>
      <c r="V29" s="43">
        <f t="shared" si="1"/>
        <v>0</v>
      </c>
      <c r="W29" s="43">
        <f t="shared" si="2"/>
        <v>0</v>
      </c>
      <c r="X29" s="69">
        <f t="shared" si="3"/>
        <v>0</v>
      </c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>
        <f t="shared" ref="AQ29:AW29" si="91">AJ29*$H$29</f>
        <v>0</v>
      </c>
      <c r="AR29" s="69">
        <f t="shared" si="91"/>
        <v>0</v>
      </c>
      <c r="AS29" s="69">
        <f t="shared" si="91"/>
        <v>0</v>
      </c>
      <c r="AT29" s="69">
        <f t="shared" si="91"/>
        <v>0</v>
      </c>
      <c r="AU29" s="69">
        <f t="shared" si="91"/>
        <v>0</v>
      </c>
      <c r="AV29" s="69">
        <f t="shared" si="91"/>
        <v>0</v>
      </c>
      <c r="AW29" s="69">
        <f t="shared" si="91"/>
        <v>0</v>
      </c>
      <c r="AX29" s="69">
        <f t="shared" si="5"/>
        <v>0</v>
      </c>
      <c r="AY29" s="69"/>
      <c r="AZ29" s="69"/>
      <c r="BA29" s="69"/>
      <c r="BB29" s="69"/>
      <c r="BC29" s="69"/>
      <c r="BD29" s="69"/>
      <c r="BE29" s="69">
        <f t="shared" ref="BE29:BJ29" si="92">AY29*$H$29</f>
        <v>0</v>
      </c>
      <c r="BF29" s="69">
        <f t="shared" si="92"/>
        <v>0</v>
      </c>
      <c r="BG29" s="69">
        <f t="shared" si="92"/>
        <v>0</v>
      </c>
      <c r="BH29" s="69">
        <f t="shared" si="92"/>
        <v>0</v>
      </c>
      <c r="BI29" s="69">
        <f t="shared" si="92"/>
        <v>0</v>
      </c>
      <c r="BJ29" s="69">
        <f t="shared" si="92"/>
        <v>0</v>
      </c>
      <c r="BK29" s="47">
        <f t="shared" ref="BK29:BU29" si="93">Y29*$H$29</f>
        <v>0</v>
      </c>
      <c r="BL29" s="47">
        <f t="shared" si="93"/>
        <v>0</v>
      </c>
      <c r="BM29" s="47">
        <f t="shared" si="93"/>
        <v>0</v>
      </c>
      <c r="BN29" s="47">
        <f t="shared" si="93"/>
        <v>0</v>
      </c>
      <c r="BO29" s="47">
        <f t="shared" si="93"/>
        <v>0</v>
      </c>
      <c r="BP29" s="47">
        <f t="shared" si="93"/>
        <v>0</v>
      </c>
      <c r="BQ29" s="47">
        <f t="shared" si="93"/>
        <v>0</v>
      </c>
      <c r="BR29" s="47">
        <f t="shared" si="93"/>
        <v>0</v>
      </c>
      <c r="BS29" s="47">
        <f t="shared" si="93"/>
        <v>0</v>
      </c>
      <c r="BT29" s="47">
        <f t="shared" si="93"/>
        <v>0</v>
      </c>
      <c r="BU29" s="47">
        <f t="shared" si="93"/>
        <v>0</v>
      </c>
    </row>
    <row r="30" spans="1:73" x14ac:dyDescent="0.3">
      <c r="A30" s="89">
        <v>17576</v>
      </c>
      <c r="B30" s="92" t="s">
        <v>91</v>
      </c>
      <c r="C30" s="75" t="s">
        <v>25</v>
      </c>
      <c r="D30" s="75" t="s">
        <v>16</v>
      </c>
      <c r="E30" s="76"/>
      <c r="F30" s="77">
        <v>5</v>
      </c>
      <c r="G30" s="94">
        <v>144.98400000000001</v>
      </c>
      <c r="H30" s="79">
        <f t="shared" si="0"/>
        <v>0</v>
      </c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80"/>
      <c r="T30" s="91"/>
      <c r="U30" s="82">
        <v>2.69</v>
      </c>
      <c r="V30" s="43">
        <f t="shared" si="1"/>
        <v>0</v>
      </c>
      <c r="W30" s="43">
        <f t="shared" si="2"/>
        <v>0</v>
      </c>
      <c r="X30" s="69">
        <f t="shared" si="3"/>
        <v>0</v>
      </c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69"/>
      <c r="AO30" s="69"/>
      <c r="AP30" s="69"/>
      <c r="AQ30" s="69">
        <f t="shared" ref="AQ30:AW30" si="94">AJ30*$H$30</f>
        <v>0</v>
      </c>
      <c r="AR30" s="69">
        <f t="shared" si="94"/>
        <v>0</v>
      </c>
      <c r="AS30" s="69">
        <f t="shared" si="94"/>
        <v>0</v>
      </c>
      <c r="AT30" s="69">
        <f t="shared" si="94"/>
        <v>0</v>
      </c>
      <c r="AU30" s="69">
        <f t="shared" si="94"/>
        <v>0</v>
      </c>
      <c r="AV30" s="69">
        <f t="shared" si="94"/>
        <v>0</v>
      </c>
      <c r="AW30" s="69">
        <f t="shared" si="94"/>
        <v>0</v>
      </c>
      <c r="AX30" s="69">
        <f t="shared" si="5"/>
        <v>0</v>
      </c>
      <c r="AY30" s="69"/>
      <c r="AZ30" s="69"/>
      <c r="BA30" s="69"/>
      <c r="BB30" s="69"/>
      <c r="BC30" s="69"/>
      <c r="BD30" s="69"/>
      <c r="BE30" s="69">
        <f t="shared" ref="BE30:BJ30" si="95">AY30*$H$30</f>
        <v>0</v>
      </c>
      <c r="BF30" s="69">
        <f t="shared" si="95"/>
        <v>0</v>
      </c>
      <c r="BG30" s="69">
        <f t="shared" si="95"/>
        <v>0</v>
      </c>
      <c r="BH30" s="69">
        <f t="shared" si="95"/>
        <v>0</v>
      </c>
      <c r="BI30" s="69">
        <f t="shared" si="95"/>
        <v>0</v>
      </c>
      <c r="BJ30" s="69">
        <f t="shared" si="95"/>
        <v>0</v>
      </c>
      <c r="BK30" s="47">
        <f t="shared" ref="BK30:BU30" si="96">Y30*$H$30</f>
        <v>0</v>
      </c>
      <c r="BL30" s="47">
        <f t="shared" si="96"/>
        <v>0</v>
      </c>
      <c r="BM30" s="47">
        <f t="shared" si="96"/>
        <v>0</v>
      </c>
      <c r="BN30" s="47">
        <f t="shared" si="96"/>
        <v>0</v>
      </c>
      <c r="BO30" s="47">
        <f t="shared" si="96"/>
        <v>0</v>
      </c>
      <c r="BP30" s="47">
        <f t="shared" si="96"/>
        <v>0</v>
      </c>
      <c r="BQ30" s="47">
        <f t="shared" si="96"/>
        <v>0</v>
      </c>
      <c r="BR30" s="47">
        <f t="shared" si="96"/>
        <v>0</v>
      </c>
      <c r="BS30" s="47">
        <f t="shared" si="96"/>
        <v>0</v>
      </c>
      <c r="BT30" s="47">
        <f t="shared" si="96"/>
        <v>0</v>
      </c>
      <c r="BU30" s="47">
        <f t="shared" si="96"/>
        <v>0</v>
      </c>
    </row>
    <row r="31" spans="1:73" x14ac:dyDescent="0.3">
      <c r="A31" s="89">
        <v>18176</v>
      </c>
      <c r="B31" s="92" t="s">
        <v>92</v>
      </c>
      <c r="C31" s="75" t="s">
        <v>26</v>
      </c>
      <c r="D31" s="75" t="s">
        <v>16</v>
      </c>
      <c r="E31" s="76"/>
      <c r="F31" s="77">
        <v>2</v>
      </c>
      <c r="G31" s="94">
        <v>68.599999999999994</v>
      </c>
      <c r="H31" s="79">
        <f t="shared" si="0"/>
        <v>0</v>
      </c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80"/>
      <c r="T31" s="91"/>
      <c r="U31" s="82">
        <v>0.72899999999999998</v>
      </c>
      <c r="V31" s="43">
        <f t="shared" si="1"/>
        <v>0</v>
      </c>
      <c r="W31" s="43">
        <f t="shared" si="2"/>
        <v>0</v>
      </c>
      <c r="X31" s="69">
        <f t="shared" si="3"/>
        <v>0</v>
      </c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69"/>
      <c r="AK31" s="69"/>
      <c r="AL31" s="69"/>
      <c r="AM31" s="69"/>
      <c r="AN31" s="69"/>
      <c r="AO31" s="69"/>
      <c r="AP31" s="69"/>
      <c r="AQ31" s="69">
        <f t="shared" ref="AQ31:AW31" si="97">AJ31*$H$31</f>
        <v>0</v>
      </c>
      <c r="AR31" s="69">
        <f t="shared" si="97"/>
        <v>0</v>
      </c>
      <c r="AS31" s="69">
        <f t="shared" si="97"/>
        <v>0</v>
      </c>
      <c r="AT31" s="69">
        <f t="shared" si="97"/>
        <v>0</v>
      </c>
      <c r="AU31" s="69">
        <f t="shared" si="97"/>
        <v>0</v>
      </c>
      <c r="AV31" s="69">
        <f t="shared" si="97"/>
        <v>0</v>
      </c>
      <c r="AW31" s="69">
        <f t="shared" si="97"/>
        <v>0</v>
      </c>
      <c r="AX31" s="69">
        <f t="shared" si="5"/>
        <v>0</v>
      </c>
      <c r="AY31" s="69"/>
      <c r="AZ31" s="69"/>
      <c r="BA31" s="69"/>
      <c r="BB31" s="69"/>
      <c r="BC31" s="69"/>
      <c r="BD31" s="69"/>
      <c r="BE31" s="69">
        <f t="shared" ref="BE31:BJ31" si="98">AY31*$H$31</f>
        <v>0</v>
      </c>
      <c r="BF31" s="69">
        <f t="shared" si="98"/>
        <v>0</v>
      </c>
      <c r="BG31" s="69">
        <f t="shared" si="98"/>
        <v>0</v>
      </c>
      <c r="BH31" s="69">
        <f t="shared" si="98"/>
        <v>0</v>
      </c>
      <c r="BI31" s="69">
        <f t="shared" si="98"/>
        <v>0</v>
      </c>
      <c r="BJ31" s="69">
        <f t="shared" si="98"/>
        <v>0</v>
      </c>
      <c r="BK31" s="47">
        <f t="shared" ref="BK31:BU31" si="99">Y31*$H$31</f>
        <v>0</v>
      </c>
      <c r="BL31" s="47">
        <f t="shared" si="99"/>
        <v>0</v>
      </c>
      <c r="BM31" s="47">
        <f t="shared" si="99"/>
        <v>0</v>
      </c>
      <c r="BN31" s="47">
        <f t="shared" si="99"/>
        <v>0</v>
      </c>
      <c r="BO31" s="47">
        <f t="shared" si="99"/>
        <v>0</v>
      </c>
      <c r="BP31" s="47">
        <f t="shared" si="99"/>
        <v>0</v>
      </c>
      <c r="BQ31" s="47">
        <f t="shared" si="99"/>
        <v>0</v>
      </c>
      <c r="BR31" s="47">
        <f t="shared" si="99"/>
        <v>0</v>
      </c>
      <c r="BS31" s="47">
        <f t="shared" si="99"/>
        <v>0</v>
      </c>
      <c r="BT31" s="47">
        <f t="shared" si="99"/>
        <v>0</v>
      </c>
      <c r="BU31" s="47">
        <f t="shared" si="99"/>
        <v>0</v>
      </c>
    </row>
    <row r="32" spans="1:73" x14ac:dyDescent="0.3">
      <c r="A32" s="89">
        <v>17800</v>
      </c>
      <c r="B32" s="92" t="s">
        <v>93</v>
      </c>
      <c r="C32" s="75" t="s">
        <v>26</v>
      </c>
      <c r="D32" s="75" t="s">
        <v>16</v>
      </c>
      <c r="E32" s="76"/>
      <c r="F32" s="77">
        <v>6</v>
      </c>
      <c r="G32" s="94">
        <v>92.26</v>
      </c>
      <c r="H32" s="79">
        <f t="shared" si="0"/>
        <v>0</v>
      </c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80"/>
      <c r="T32" s="91"/>
      <c r="U32" s="82">
        <v>1.38</v>
      </c>
      <c r="V32" s="43">
        <f t="shared" si="1"/>
        <v>0</v>
      </c>
      <c r="W32" s="43">
        <f t="shared" si="2"/>
        <v>0</v>
      </c>
      <c r="X32" s="69">
        <f t="shared" si="3"/>
        <v>0</v>
      </c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69">
        <f t="shared" ref="AQ32:AW32" si="100">AJ32*$H$32</f>
        <v>0</v>
      </c>
      <c r="AR32" s="69">
        <f t="shared" si="100"/>
        <v>0</v>
      </c>
      <c r="AS32" s="69">
        <f t="shared" si="100"/>
        <v>0</v>
      </c>
      <c r="AT32" s="69">
        <f t="shared" si="100"/>
        <v>0</v>
      </c>
      <c r="AU32" s="69">
        <f t="shared" si="100"/>
        <v>0</v>
      </c>
      <c r="AV32" s="69">
        <f t="shared" si="100"/>
        <v>0</v>
      </c>
      <c r="AW32" s="69">
        <f t="shared" si="100"/>
        <v>0</v>
      </c>
      <c r="AX32" s="69">
        <f t="shared" si="5"/>
        <v>0</v>
      </c>
      <c r="AY32" s="69"/>
      <c r="AZ32" s="69"/>
      <c r="BA32" s="69"/>
      <c r="BB32" s="69"/>
      <c r="BC32" s="69"/>
      <c r="BD32" s="69"/>
      <c r="BE32" s="69">
        <f t="shared" ref="BE32:BJ32" si="101">AY32*$H$32</f>
        <v>0</v>
      </c>
      <c r="BF32" s="69">
        <f t="shared" si="101"/>
        <v>0</v>
      </c>
      <c r="BG32" s="69">
        <f t="shared" si="101"/>
        <v>0</v>
      </c>
      <c r="BH32" s="69">
        <f t="shared" si="101"/>
        <v>0</v>
      </c>
      <c r="BI32" s="69">
        <f t="shared" si="101"/>
        <v>0</v>
      </c>
      <c r="BJ32" s="69">
        <f t="shared" si="101"/>
        <v>0</v>
      </c>
      <c r="BK32" s="47">
        <f t="shared" ref="BK32:BU32" si="102">Y32*$H$32</f>
        <v>0</v>
      </c>
      <c r="BL32" s="47">
        <f t="shared" si="102"/>
        <v>0</v>
      </c>
      <c r="BM32" s="47">
        <f t="shared" si="102"/>
        <v>0</v>
      </c>
      <c r="BN32" s="47">
        <f t="shared" si="102"/>
        <v>0</v>
      </c>
      <c r="BO32" s="47">
        <f t="shared" si="102"/>
        <v>0</v>
      </c>
      <c r="BP32" s="47">
        <f t="shared" si="102"/>
        <v>0</v>
      </c>
      <c r="BQ32" s="47">
        <f t="shared" si="102"/>
        <v>0</v>
      </c>
      <c r="BR32" s="47">
        <f t="shared" si="102"/>
        <v>0</v>
      </c>
      <c r="BS32" s="47">
        <f t="shared" si="102"/>
        <v>0</v>
      </c>
      <c r="BT32" s="47">
        <f t="shared" si="102"/>
        <v>0</v>
      </c>
      <c r="BU32" s="47">
        <f t="shared" si="102"/>
        <v>0</v>
      </c>
    </row>
    <row r="33" spans="1:73" x14ac:dyDescent="0.3">
      <c r="A33" s="89">
        <v>17805</v>
      </c>
      <c r="B33" s="92" t="s">
        <v>94</v>
      </c>
      <c r="C33" s="75" t="s">
        <v>26</v>
      </c>
      <c r="D33" s="75" t="s">
        <v>16</v>
      </c>
      <c r="E33" s="76"/>
      <c r="F33" s="77">
        <v>2</v>
      </c>
      <c r="G33" s="94">
        <v>46.031999999999996</v>
      </c>
      <c r="H33" s="79">
        <f t="shared" si="0"/>
        <v>0</v>
      </c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80"/>
      <c r="T33" s="91"/>
      <c r="U33" s="82">
        <v>0.74299999999999999</v>
      </c>
      <c r="V33" s="43">
        <f t="shared" si="1"/>
        <v>0</v>
      </c>
      <c r="W33" s="43">
        <f t="shared" si="2"/>
        <v>0</v>
      </c>
      <c r="X33" s="69">
        <f t="shared" si="3"/>
        <v>0</v>
      </c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69"/>
      <c r="AQ33" s="69">
        <f t="shared" ref="AQ33:AW33" si="103">AJ33*$H$33</f>
        <v>0</v>
      </c>
      <c r="AR33" s="69">
        <f t="shared" si="103"/>
        <v>0</v>
      </c>
      <c r="AS33" s="69">
        <f t="shared" si="103"/>
        <v>0</v>
      </c>
      <c r="AT33" s="69">
        <f t="shared" si="103"/>
        <v>0</v>
      </c>
      <c r="AU33" s="69">
        <f t="shared" si="103"/>
        <v>0</v>
      </c>
      <c r="AV33" s="69">
        <f t="shared" si="103"/>
        <v>0</v>
      </c>
      <c r="AW33" s="69">
        <f t="shared" si="103"/>
        <v>0</v>
      </c>
      <c r="AX33" s="69">
        <f t="shared" si="5"/>
        <v>0</v>
      </c>
      <c r="AY33" s="69"/>
      <c r="AZ33" s="69"/>
      <c r="BA33" s="69"/>
      <c r="BB33" s="69"/>
      <c r="BC33" s="69"/>
      <c r="BD33" s="69"/>
      <c r="BE33" s="69">
        <f t="shared" ref="BE33:BJ33" si="104">AY33*$H$33</f>
        <v>0</v>
      </c>
      <c r="BF33" s="69">
        <f t="shared" si="104"/>
        <v>0</v>
      </c>
      <c r="BG33" s="69">
        <f t="shared" si="104"/>
        <v>0</v>
      </c>
      <c r="BH33" s="69">
        <f t="shared" si="104"/>
        <v>0</v>
      </c>
      <c r="BI33" s="69">
        <f t="shared" si="104"/>
        <v>0</v>
      </c>
      <c r="BJ33" s="69">
        <f t="shared" si="104"/>
        <v>0</v>
      </c>
      <c r="BK33" s="47">
        <f t="shared" ref="BK33:BU33" si="105">Y33*$H$33</f>
        <v>0</v>
      </c>
      <c r="BL33" s="47">
        <f t="shared" si="105"/>
        <v>0</v>
      </c>
      <c r="BM33" s="47">
        <f t="shared" si="105"/>
        <v>0</v>
      </c>
      <c r="BN33" s="47">
        <f t="shared" si="105"/>
        <v>0</v>
      </c>
      <c r="BO33" s="47">
        <f t="shared" si="105"/>
        <v>0</v>
      </c>
      <c r="BP33" s="47">
        <f t="shared" si="105"/>
        <v>0</v>
      </c>
      <c r="BQ33" s="47">
        <f t="shared" si="105"/>
        <v>0</v>
      </c>
      <c r="BR33" s="47">
        <f t="shared" si="105"/>
        <v>0</v>
      </c>
      <c r="BS33" s="47">
        <f t="shared" si="105"/>
        <v>0</v>
      </c>
      <c r="BT33" s="47">
        <f t="shared" si="105"/>
        <v>0</v>
      </c>
      <c r="BU33" s="47">
        <f t="shared" si="105"/>
        <v>0</v>
      </c>
    </row>
    <row r="34" spans="1:73" x14ac:dyDescent="0.3">
      <c r="A34" s="89">
        <v>18599</v>
      </c>
      <c r="B34" s="92" t="s">
        <v>95</v>
      </c>
      <c r="C34" s="75" t="s">
        <v>26</v>
      </c>
      <c r="D34" s="75" t="s">
        <v>16</v>
      </c>
      <c r="E34" s="76"/>
      <c r="F34" s="77">
        <v>5</v>
      </c>
      <c r="G34" s="94">
        <v>137.34</v>
      </c>
      <c r="H34" s="79">
        <f t="shared" ref="H34:H65" si="106">SUM(I34:T34)</f>
        <v>0</v>
      </c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80"/>
      <c r="T34" s="91"/>
      <c r="U34" s="82">
        <v>1.27</v>
      </c>
      <c r="V34" s="43">
        <f t="shared" ref="V34:V65" si="107">H34*U34</f>
        <v>0</v>
      </c>
      <c r="W34" s="43">
        <f t="shared" ref="W34:W65" si="108">H34*G34</f>
        <v>0</v>
      </c>
      <c r="X34" s="69">
        <f t="shared" ref="X34:X65" si="109">F34*H34</f>
        <v>0</v>
      </c>
      <c r="Y34" s="69"/>
      <c r="Z34" s="69"/>
      <c r="AA34" s="69"/>
      <c r="AB34" s="69"/>
      <c r="AC34" s="69"/>
      <c r="AD34" s="69"/>
      <c r="AE34" s="69"/>
      <c r="AF34" s="69"/>
      <c r="AG34" s="69"/>
      <c r="AH34" s="69"/>
      <c r="AI34" s="69"/>
      <c r="AJ34" s="69"/>
      <c r="AK34" s="69"/>
      <c r="AL34" s="69"/>
      <c r="AM34" s="69"/>
      <c r="AN34" s="69"/>
      <c r="AO34" s="69"/>
      <c r="AP34" s="69"/>
      <c r="AQ34" s="69">
        <f t="shared" ref="AQ34:AW34" si="110">AJ34*$H$34</f>
        <v>0</v>
      </c>
      <c r="AR34" s="69">
        <f t="shared" si="110"/>
        <v>0</v>
      </c>
      <c r="AS34" s="69">
        <f t="shared" si="110"/>
        <v>0</v>
      </c>
      <c r="AT34" s="69">
        <f t="shared" si="110"/>
        <v>0</v>
      </c>
      <c r="AU34" s="69">
        <f t="shared" si="110"/>
        <v>0</v>
      </c>
      <c r="AV34" s="69">
        <f t="shared" si="110"/>
        <v>0</v>
      </c>
      <c r="AW34" s="69">
        <f t="shared" si="110"/>
        <v>0</v>
      </c>
      <c r="AX34" s="69">
        <f t="shared" si="5"/>
        <v>0</v>
      </c>
      <c r="AY34" s="69"/>
      <c r="AZ34" s="69"/>
      <c r="BA34" s="69"/>
      <c r="BB34" s="69"/>
      <c r="BC34" s="69"/>
      <c r="BD34" s="69"/>
      <c r="BE34" s="69">
        <f t="shared" ref="BE34:BJ34" si="111">AY34*$H$34</f>
        <v>0</v>
      </c>
      <c r="BF34" s="69">
        <f t="shared" si="111"/>
        <v>0</v>
      </c>
      <c r="BG34" s="69">
        <f t="shared" si="111"/>
        <v>0</v>
      </c>
      <c r="BH34" s="69">
        <f t="shared" si="111"/>
        <v>0</v>
      </c>
      <c r="BI34" s="69">
        <f t="shared" si="111"/>
        <v>0</v>
      </c>
      <c r="BJ34" s="69">
        <f t="shared" si="111"/>
        <v>0</v>
      </c>
      <c r="BK34" s="47">
        <f t="shared" ref="BK34:BU34" si="112">Y34*$H$34</f>
        <v>0</v>
      </c>
      <c r="BL34" s="47">
        <f t="shared" si="112"/>
        <v>0</v>
      </c>
      <c r="BM34" s="47">
        <f t="shared" si="112"/>
        <v>0</v>
      </c>
      <c r="BN34" s="47">
        <f t="shared" si="112"/>
        <v>0</v>
      </c>
      <c r="BO34" s="47">
        <f t="shared" si="112"/>
        <v>0</v>
      </c>
      <c r="BP34" s="47">
        <f t="shared" si="112"/>
        <v>0</v>
      </c>
      <c r="BQ34" s="47">
        <f t="shared" si="112"/>
        <v>0</v>
      </c>
      <c r="BR34" s="47">
        <f t="shared" si="112"/>
        <v>0</v>
      </c>
      <c r="BS34" s="47">
        <f t="shared" si="112"/>
        <v>0</v>
      </c>
      <c r="BT34" s="47">
        <f t="shared" si="112"/>
        <v>0</v>
      </c>
      <c r="BU34" s="47">
        <f t="shared" si="112"/>
        <v>0</v>
      </c>
    </row>
    <row r="35" spans="1:73" x14ac:dyDescent="0.3">
      <c r="A35" s="89">
        <v>18638</v>
      </c>
      <c r="B35" s="92" t="s">
        <v>96</v>
      </c>
      <c r="C35" s="75" t="s">
        <v>27</v>
      </c>
      <c r="D35" s="75" t="s">
        <v>62</v>
      </c>
      <c r="E35" s="76"/>
      <c r="F35" s="77">
        <v>2</v>
      </c>
      <c r="G35" s="94">
        <v>132.524</v>
      </c>
      <c r="H35" s="79">
        <f t="shared" si="106"/>
        <v>0</v>
      </c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80"/>
      <c r="T35" s="91"/>
      <c r="U35" s="82">
        <v>1.8640000000000001</v>
      </c>
      <c r="V35" s="43">
        <f t="shared" si="107"/>
        <v>0</v>
      </c>
      <c r="W35" s="43">
        <f t="shared" si="108"/>
        <v>0</v>
      </c>
      <c r="X35" s="69">
        <f t="shared" si="109"/>
        <v>0</v>
      </c>
      <c r="Y35" s="69"/>
      <c r="Z35" s="69"/>
      <c r="AA35" s="69"/>
      <c r="AB35" s="69"/>
      <c r="AC35" s="69"/>
      <c r="AD35" s="69"/>
      <c r="AE35" s="69"/>
      <c r="AF35" s="69"/>
      <c r="AG35" s="69"/>
      <c r="AH35" s="69"/>
      <c r="AI35" s="69"/>
      <c r="AJ35" s="69"/>
      <c r="AK35" s="69"/>
      <c r="AL35" s="69"/>
      <c r="AM35" s="69"/>
      <c r="AN35" s="69"/>
      <c r="AO35" s="69"/>
      <c r="AP35" s="69"/>
      <c r="AQ35" s="69">
        <f t="shared" ref="AQ35:AW35" si="113">AJ35*$H$35</f>
        <v>0</v>
      </c>
      <c r="AR35" s="69">
        <f t="shared" si="113"/>
        <v>0</v>
      </c>
      <c r="AS35" s="69">
        <f t="shared" si="113"/>
        <v>0</v>
      </c>
      <c r="AT35" s="69">
        <f t="shared" si="113"/>
        <v>0</v>
      </c>
      <c r="AU35" s="69">
        <f t="shared" si="113"/>
        <v>0</v>
      </c>
      <c r="AV35" s="69">
        <f t="shared" si="113"/>
        <v>0</v>
      </c>
      <c r="AW35" s="69">
        <f t="shared" si="113"/>
        <v>0</v>
      </c>
      <c r="AX35" s="69">
        <f t="shared" si="5"/>
        <v>0</v>
      </c>
      <c r="AY35" s="69"/>
      <c r="AZ35" s="69"/>
      <c r="BA35" s="69"/>
      <c r="BB35" s="69"/>
      <c r="BC35" s="69"/>
      <c r="BD35" s="69"/>
      <c r="BE35" s="69">
        <f t="shared" ref="BE35:BJ35" si="114">AY35*$H$35</f>
        <v>0</v>
      </c>
      <c r="BF35" s="69">
        <f t="shared" si="114"/>
        <v>0</v>
      </c>
      <c r="BG35" s="69">
        <f t="shared" si="114"/>
        <v>0</v>
      </c>
      <c r="BH35" s="69">
        <f t="shared" si="114"/>
        <v>0</v>
      </c>
      <c r="BI35" s="69">
        <f t="shared" si="114"/>
        <v>0</v>
      </c>
      <c r="BJ35" s="69">
        <f t="shared" si="114"/>
        <v>0</v>
      </c>
      <c r="BK35" s="47">
        <f t="shared" ref="BK35:BU35" si="115">Y35*$H$35</f>
        <v>0</v>
      </c>
      <c r="BL35" s="47">
        <f t="shared" si="115"/>
        <v>0</v>
      </c>
      <c r="BM35" s="47">
        <f t="shared" si="115"/>
        <v>0</v>
      </c>
      <c r="BN35" s="47">
        <f t="shared" si="115"/>
        <v>0</v>
      </c>
      <c r="BO35" s="47">
        <f t="shared" si="115"/>
        <v>0</v>
      </c>
      <c r="BP35" s="47">
        <f t="shared" si="115"/>
        <v>0</v>
      </c>
      <c r="BQ35" s="47">
        <f t="shared" si="115"/>
        <v>0</v>
      </c>
      <c r="BR35" s="47">
        <f t="shared" si="115"/>
        <v>0</v>
      </c>
      <c r="BS35" s="47">
        <f t="shared" si="115"/>
        <v>0</v>
      </c>
      <c r="BT35" s="47">
        <f t="shared" si="115"/>
        <v>0</v>
      </c>
      <c r="BU35" s="47">
        <f t="shared" si="115"/>
        <v>0</v>
      </c>
    </row>
    <row r="36" spans="1:73" x14ac:dyDescent="0.3">
      <c r="A36" s="89">
        <v>17798</v>
      </c>
      <c r="B36" s="92" t="s">
        <v>97</v>
      </c>
      <c r="C36" s="75" t="s">
        <v>24</v>
      </c>
      <c r="D36" s="75" t="s">
        <v>15</v>
      </c>
      <c r="E36" s="76"/>
      <c r="F36" s="77">
        <v>7</v>
      </c>
      <c r="G36" s="94">
        <v>54.712000000000003</v>
      </c>
      <c r="H36" s="79">
        <f t="shared" si="106"/>
        <v>0</v>
      </c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80"/>
      <c r="T36" s="91"/>
      <c r="U36" s="82">
        <v>0.61199999999999999</v>
      </c>
      <c r="V36" s="43">
        <f t="shared" si="107"/>
        <v>0</v>
      </c>
      <c r="W36" s="43">
        <f t="shared" si="108"/>
        <v>0</v>
      </c>
      <c r="X36" s="69">
        <f t="shared" si="109"/>
        <v>0</v>
      </c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69">
        <f t="shared" ref="AQ36:AW36" si="116">AJ36*$H$36</f>
        <v>0</v>
      </c>
      <c r="AR36" s="69">
        <f t="shared" si="116"/>
        <v>0</v>
      </c>
      <c r="AS36" s="69">
        <f t="shared" si="116"/>
        <v>0</v>
      </c>
      <c r="AT36" s="69">
        <f t="shared" si="116"/>
        <v>0</v>
      </c>
      <c r="AU36" s="69">
        <f t="shared" si="116"/>
        <v>0</v>
      </c>
      <c r="AV36" s="69">
        <f t="shared" si="116"/>
        <v>0</v>
      </c>
      <c r="AW36" s="69">
        <f t="shared" si="116"/>
        <v>0</v>
      </c>
      <c r="AX36" s="69">
        <f t="shared" si="5"/>
        <v>0</v>
      </c>
      <c r="AY36" s="69"/>
      <c r="AZ36" s="69"/>
      <c r="BA36" s="69"/>
      <c r="BB36" s="69"/>
      <c r="BC36" s="69"/>
      <c r="BD36" s="69"/>
      <c r="BE36" s="69">
        <f t="shared" ref="BE36:BJ36" si="117">AY36*$H$36</f>
        <v>0</v>
      </c>
      <c r="BF36" s="69">
        <f t="shared" si="117"/>
        <v>0</v>
      </c>
      <c r="BG36" s="69">
        <f t="shared" si="117"/>
        <v>0</v>
      </c>
      <c r="BH36" s="69">
        <f t="shared" si="117"/>
        <v>0</v>
      </c>
      <c r="BI36" s="69">
        <f t="shared" si="117"/>
        <v>0</v>
      </c>
      <c r="BJ36" s="69">
        <f t="shared" si="117"/>
        <v>0</v>
      </c>
      <c r="BK36" s="47">
        <f t="shared" ref="BK36:BU36" si="118">Y36*$H$36</f>
        <v>0</v>
      </c>
      <c r="BL36" s="47">
        <f t="shared" si="118"/>
        <v>0</v>
      </c>
      <c r="BM36" s="47">
        <f t="shared" si="118"/>
        <v>0</v>
      </c>
      <c r="BN36" s="47">
        <f t="shared" si="118"/>
        <v>0</v>
      </c>
      <c r="BO36" s="47">
        <f t="shared" si="118"/>
        <v>0</v>
      </c>
      <c r="BP36" s="47">
        <f t="shared" si="118"/>
        <v>0</v>
      </c>
      <c r="BQ36" s="47">
        <f t="shared" si="118"/>
        <v>0</v>
      </c>
      <c r="BR36" s="47">
        <f t="shared" si="118"/>
        <v>0</v>
      </c>
      <c r="BS36" s="47">
        <f t="shared" si="118"/>
        <v>0</v>
      </c>
      <c r="BT36" s="47">
        <f t="shared" si="118"/>
        <v>0</v>
      </c>
      <c r="BU36" s="47">
        <f t="shared" si="118"/>
        <v>0</v>
      </c>
    </row>
    <row r="37" spans="1:73" x14ac:dyDescent="0.3">
      <c r="A37" s="89">
        <v>17799</v>
      </c>
      <c r="B37" s="92" t="s">
        <v>98</v>
      </c>
      <c r="C37" s="75" t="s">
        <v>24</v>
      </c>
      <c r="D37" s="75" t="s">
        <v>15</v>
      </c>
      <c r="E37" s="76"/>
      <c r="F37" s="77">
        <v>5</v>
      </c>
      <c r="G37" s="94">
        <v>33.628</v>
      </c>
      <c r="H37" s="79">
        <f t="shared" si="106"/>
        <v>0</v>
      </c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80"/>
      <c r="T37" s="91"/>
      <c r="U37" s="82">
        <v>0.28000000000000003</v>
      </c>
      <c r="V37" s="43">
        <f t="shared" si="107"/>
        <v>0</v>
      </c>
      <c r="W37" s="43">
        <f t="shared" si="108"/>
        <v>0</v>
      </c>
      <c r="X37" s="69">
        <f t="shared" si="109"/>
        <v>0</v>
      </c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69"/>
      <c r="AO37" s="69"/>
      <c r="AP37" s="69"/>
      <c r="AQ37" s="69">
        <f t="shared" ref="AQ37:AW37" si="119">AJ37*$H$37</f>
        <v>0</v>
      </c>
      <c r="AR37" s="69">
        <f t="shared" si="119"/>
        <v>0</v>
      </c>
      <c r="AS37" s="69">
        <f t="shared" si="119"/>
        <v>0</v>
      </c>
      <c r="AT37" s="69">
        <f t="shared" si="119"/>
        <v>0</v>
      </c>
      <c r="AU37" s="69">
        <f t="shared" si="119"/>
        <v>0</v>
      </c>
      <c r="AV37" s="69">
        <f t="shared" si="119"/>
        <v>0</v>
      </c>
      <c r="AW37" s="69">
        <f t="shared" si="119"/>
        <v>0</v>
      </c>
      <c r="AX37" s="69">
        <f t="shared" si="5"/>
        <v>0</v>
      </c>
      <c r="AY37" s="69"/>
      <c r="AZ37" s="69"/>
      <c r="BA37" s="69"/>
      <c r="BB37" s="69"/>
      <c r="BC37" s="69"/>
      <c r="BD37" s="69"/>
      <c r="BE37" s="69">
        <f t="shared" ref="BE37:BJ37" si="120">AY37*$H$37</f>
        <v>0</v>
      </c>
      <c r="BF37" s="69">
        <f t="shared" si="120"/>
        <v>0</v>
      </c>
      <c r="BG37" s="69">
        <f t="shared" si="120"/>
        <v>0</v>
      </c>
      <c r="BH37" s="69">
        <f t="shared" si="120"/>
        <v>0</v>
      </c>
      <c r="BI37" s="69">
        <f t="shared" si="120"/>
        <v>0</v>
      </c>
      <c r="BJ37" s="69">
        <f t="shared" si="120"/>
        <v>0</v>
      </c>
      <c r="BK37" s="47">
        <f t="shared" ref="BK37:BU37" si="121">Y37*$H$37</f>
        <v>0</v>
      </c>
      <c r="BL37" s="47">
        <f t="shared" si="121"/>
        <v>0</v>
      </c>
      <c r="BM37" s="47">
        <f t="shared" si="121"/>
        <v>0</v>
      </c>
      <c r="BN37" s="47">
        <f t="shared" si="121"/>
        <v>0</v>
      </c>
      <c r="BO37" s="47">
        <f t="shared" si="121"/>
        <v>0</v>
      </c>
      <c r="BP37" s="47">
        <f t="shared" si="121"/>
        <v>0</v>
      </c>
      <c r="BQ37" s="47">
        <f t="shared" si="121"/>
        <v>0</v>
      </c>
      <c r="BR37" s="47">
        <f t="shared" si="121"/>
        <v>0</v>
      </c>
      <c r="BS37" s="47">
        <f t="shared" si="121"/>
        <v>0</v>
      </c>
      <c r="BT37" s="47">
        <f t="shared" si="121"/>
        <v>0</v>
      </c>
      <c r="BU37" s="47">
        <f t="shared" si="121"/>
        <v>0</v>
      </c>
    </row>
    <row r="38" spans="1:73" x14ac:dyDescent="0.3">
      <c r="A38" s="89">
        <v>17806</v>
      </c>
      <c r="B38" s="92" t="s">
        <v>99</v>
      </c>
      <c r="C38" s="75" t="s">
        <v>24</v>
      </c>
      <c r="D38" s="75" t="s">
        <v>15</v>
      </c>
      <c r="E38" s="76"/>
      <c r="F38" s="77">
        <v>8</v>
      </c>
      <c r="G38" s="94">
        <v>54.655999999999999</v>
      </c>
      <c r="H38" s="79">
        <f t="shared" si="106"/>
        <v>0</v>
      </c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80"/>
      <c r="T38" s="91"/>
      <c r="U38" s="82">
        <v>0.55100000000000005</v>
      </c>
      <c r="V38" s="43">
        <f t="shared" si="107"/>
        <v>0</v>
      </c>
      <c r="W38" s="43">
        <f t="shared" si="108"/>
        <v>0</v>
      </c>
      <c r="X38" s="69">
        <f t="shared" si="109"/>
        <v>0</v>
      </c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69">
        <f t="shared" ref="AQ38:AW38" si="122">AJ38*$H$38</f>
        <v>0</v>
      </c>
      <c r="AR38" s="69">
        <f t="shared" si="122"/>
        <v>0</v>
      </c>
      <c r="AS38" s="69">
        <f t="shared" si="122"/>
        <v>0</v>
      </c>
      <c r="AT38" s="69">
        <f t="shared" si="122"/>
        <v>0</v>
      </c>
      <c r="AU38" s="69">
        <f t="shared" si="122"/>
        <v>0</v>
      </c>
      <c r="AV38" s="69">
        <f t="shared" si="122"/>
        <v>0</v>
      </c>
      <c r="AW38" s="69">
        <f t="shared" si="122"/>
        <v>0</v>
      </c>
      <c r="AX38" s="69">
        <f t="shared" si="5"/>
        <v>0</v>
      </c>
      <c r="AY38" s="69"/>
      <c r="AZ38" s="69"/>
      <c r="BA38" s="69"/>
      <c r="BB38" s="69"/>
      <c r="BC38" s="69"/>
      <c r="BD38" s="69"/>
      <c r="BE38" s="69">
        <f t="shared" ref="BE38:BJ38" si="123">AY38*$H$38</f>
        <v>0</v>
      </c>
      <c r="BF38" s="69">
        <f t="shared" si="123"/>
        <v>0</v>
      </c>
      <c r="BG38" s="69">
        <f t="shared" si="123"/>
        <v>0</v>
      </c>
      <c r="BH38" s="69">
        <f t="shared" si="123"/>
        <v>0</v>
      </c>
      <c r="BI38" s="69">
        <f t="shared" si="123"/>
        <v>0</v>
      </c>
      <c r="BJ38" s="69">
        <f t="shared" si="123"/>
        <v>0</v>
      </c>
      <c r="BK38" s="47">
        <f t="shared" ref="BK38:BU38" si="124">Y38*$H$38</f>
        <v>0</v>
      </c>
      <c r="BL38" s="47">
        <f t="shared" si="124"/>
        <v>0</v>
      </c>
      <c r="BM38" s="47">
        <f t="shared" si="124"/>
        <v>0</v>
      </c>
      <c r="BN38" s="47">
        <f t="shared" si="124"/>
        <v>0</v>
      </c>
      <c r="BO38" s="47">
        <f t="shared" si="124"/>
        <v>0</v>
      </c>
      <c r="BP38" s="47">
        <f t="shared" si="124"/>
        <v>0</v>
      </c>
      <c r="BQ38" s="47">
        <f t="shared" si="124"/>
        <v>0</v>
      </c>
      <c r="BR38" s="47">
        <f t="shared" si="124"/>
        <v>0</v>
      </c>
      <c r="BS38" s="47">
        <f t="shared" si="124"/>
        <v>0</v>
      </c>
      <c r="BT38" s="47">
        <f t="shared" si="124"/>
        <v>0</v>
      </c>
      <c r="BU38" s="47">
        <f t="shared" si="124"/>
        <v>0</v>
      </c>
    </row>
    <row r="39" spans="1:73" x14ac:dyDescent="0.3">
      <c r="A39" s="89">
        <v>17801</v>
      </c>
      <c r="B39" s="92" t="s">
        <v>100</v>
      </c>
      <c r="C39" s="75" t="s">
        <v>26</v>
      </c>
      <c r="D39" s="75" t="s">
        <v>85</v>
      </c>
      <c r="E39" s="76"/>
      <c r="F39" s="77">
        <v>5</v>
      </c>
      <c r="G39" s="94">
        <v>47.012</v>
      </c>
      <c r="H39" s="79">
        <f t="shared" si="106"/>
        <v>0</v>
      </c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80"/>
      <c r="T39" s="91"/>
      <c r="U39" s="82">
        <v>0.56799999999999995</v>
      </c>
      <c r="V39" s="43">
        <f t="shared" si="107"/>
        <v>0</v>
      </c>
      <c r="W39" s="43">
        <f t="shared" si="108"/>
        <v>0</v>
      </c>
      <c r="X39" s="69">
        <f t="shared" si="109"/>
        <v>0</v>
      </c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69">
        <f t="shared" ref="AQ39:AW39" si="125">AJ39*$H$39</f>
        <v>0</v>
      </c>
      <c r="AR39" s="69">
        <f t="shared" si="125"/>
        <v>0</v>
      </c>
      <c r="AS39" s="69">
        <f t="shared" si="125"/>
        <v>0</v>
      </c>
      <c r="AT39" s="69">
        <f t="shared" si="125"/>
        <v>0</v>
      </c>
      <c r="AU39" s="69">
        <f t="shared" si="125"/>
        <v>0</v>
      </c>
      <c r="AV39" s="69">
        <f t="shared" si="125"/>
        <v>0</v>
      </c>
      <c r="AW39" s="69">
        <f t="shared" si="125"/>
        <v>0</v>
      </c>
      <c r="AX39" s="69">
        <f t="shared" si="5"/>
        <v>0</v>
      </c>
      <c r="AY39" s="69"/>
      <c r="AZ39" s="69"/>
      <c r="BA39" s="69"/>
      <c r="BB39" s="69"/>
      <c r="BC39" s="69"/>
      <c r="BD39" s="69"/>
      <c r="BE39" s="69">
        <f t="shared" ref="BE39:BJ39" si="126">AY39*$H$39</f>
        <v>0</v>
      </c>
      <c r="BF39" s="69">
        <f t="shared" si="126"/>
        <v>0</v>
      </c>
      <c r="BG39" s="69">
        <f t="shared" si="126"/>
        <v>0</v>
      </c>
      <c r="BH39" s="69">
        <f t="shared" si="126"/>
        <v>0</v>
      </c>
      <c r="BI39" s="69">
        <f t="shared" si="126"/>
        <v>0</v>
      </c>
      <c r="BJ39" s="69">
        <f t="shared" si="126"/>
        <v>0</v>
      </c>
      <c r="BK39" s="47">
        <f t="shared" ref="BK39:BU39" si="127">Y39*$H$39</f>
        <v>0</v>
      </c>
      <c r="BL39" s="47">
        <f t="shared" si="127"/>
        <v>0</v>
      </c>
      <c r="BM39" s="47">
        <f t="shared" si="127"/>
        <v>0</v>
      </c>
      <c r="BN39" s="47">
        <f t="shared" si="127"/>
        <v>0</v>
      </c>
      <c r="BO39" s="47">
        <f t="shared" si="127"/>
        <v>0</v>
      </c>
      <c r="BP39" s="47">
        <f t="shared" si="127"/>
        <v>0</v>
      </c>
      <c r="BQ39" s="47">
        <f t="shared" si="127"/>
        <v>0</v>
      </c>
      <c r="BR39" s="47">
        <f t="shared" si="127"/>
        <v>0</v>
      </c>
      <c r="BS39" s="47">
        <f t="shared" si="127"/>
        <v>0</v>
      </c>
      <c r="BT39" s="47">
        <f t="shared" si="127"/>
        <v>0</v>
      </c>
      <c r="BU39" s="47">
        <f t="shared" si="127"/>
        <v>0</v>
      </c>
    </row>
    <row r="40" spans="1:73" x14ac:dyDescent="0.3">
      <c r="A40" s="89">
        <v>17807</v>
      </c>
      <c r="B40" s="92" t="s">
        <v>101</v>
      </c>
      <c r="C40" s="75" t="s">
        <v>26</v>
      </c>
      <c r="D40" s="75" t="s">
        <v>85</v>
      </c>
      <c r="E40" s="76"/>
      <c r="F40" s="77">
        <v>6</v>
      </c>
      <c r="G40" s="94">
        <v>49.392000000000003</v>
      </c>
      <c r="H40" s="79">
        <f t="shared" si="106"/>
        <v>0</v>
      </c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80"/>
      <c r="T40" s="91"/>
      <c r="U40" s="82">
        <v>0.55800000000000005</v>
      </c>
      <c r="V40" s="43">
        <f t="shared" si="107"/>
        <v>0</v>
      </c>
      <c r="W40" s="43">
        <f t="shared" si="108"/>
        <v>0</v>
      </c>
      <c r="X40" s="69">
        <f t="shared" si="109"/>
        <v>0</v>
      </c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69">
        <f t="shared" ref="AQ40:AW40" si="128">AJ40*$H$40</f>
        <v>0</v>
      </c>
      <c r="AR40" s="69">
        <f t="shared" si="128"/>
        <v>0</v>
      </c>
      <c r="AS40" s="69">
        <f t="shared" si="128"/>
        <v>0</v>
      </c>
      <c r="AT40" s="69">
        <f t="shared" si="128"/>
        <v>0</v>
      </c>
      <c r="AU40" s="69">
        <f t="shared" si="128"/>
        <v>0</v>
      </c>
      <c r="AV40" s="69">
        <f t="shared" si="128"/>
        <v>0</v>
      </c>
      <c r="AW40" s="69">
        <f t="shared" si="128"/>
        <v>0</v>
      </c>
      <c r="AX40" s="69">
        <f t="shared" si="5"/>
        <v>0</v>
      </c>
      <c r="AY40" s="69"/>
      <c r="AZ40" s="69"/>
      <c r="BA40" s="69"/>
      <c r="BB40" s="69"/>
      <c r="BC40" s="69"/>
      <c r="BD40" s="69"/>
      <c r="BE40" s="69">
        <f t="shared" ref="BE40:BJ40" si="129">AY40*$H$40</f>
        <v>0</v>
      </c>
      <c r="BF40" s="69">
        <f t="shared" si="129"/>
        <v>0</v>
      </c>
      <c r="BG40" s="69">
        <f t="shared" si="129"/>
        <v>0</v>
      </c>
      <c r="BH40" s="69">
        <f t="shared" si="129"/>
        <v>0</v>
      </c>
      <c r="BI40" s="69">
        <f t="shared" si="129"/>
        <v>0</v>
      </c>
      <c r="BJ40" s="69">
        <f t="shared" si="129"/>
        <v>0</v>
      </c>
      <c r="BK40" s="47">
        <f t="shared" ref="BK40:BU40" si="130">Y40*$H$40</f>
        <v>0</v>
      </c>
      <c r="BL40" s="47">
        <f t="shared" si="130"/>
        <v>0</v>
      </c>
      <c r="BM40" s="47">
        <f t="shared" si="130"/>
        <v>0</v>
      </c>
      <c r="BN40" s="47">
        <f t="shared" si="130"/>
        <v>0</v>
      </c>
      <c r="BO40" s="47">
        <f t="shared" si="130"/>
        <v>0</v>
      </c>
      <c r="BP40" s="47">
        <f t="shared" si="130"/>
        <v>0</v>
      </c>
      <c r="BQ40" s="47">
        <f t="shared" si="130"/>
        <v>0</v>
      </c>
      <c r="BR40" s="47">
        <f t="shared" si="130"/>
        <v>0</v>
      </c>
      <c r="BS40" s="47">
        <f t="shared" si="130"/>
        <v>0</v>
      </c>
      <c r="BT40" s="47">
        <f t="shared" si="130"/>
        <v>0</v>
      </c>
      <c r="BU40" s="47">
        <f t="shared" si="130"/>
        <v>0</v>
      </c>
    </row>
    <row r="41" spans="1:73" x14ac:dyDescent="0.3">
      <c r="A41" s="89">
        <v>17181</v>
      </c>
      <c r="B41" s="92" t="s">
        <v>102</v>
      </c>
      <c r="C41" s="75" t="s">
        <v>27</v>
      </c>
      <c r="D41" s="75" t="s">
        <v>18</v>
      </c>
      <c r="E41" s="76"/>
      <c r="F41" s="77">
        <v>2</v>
      </c>
      <c r="G41" s="94">
        <v>152.404</v>
      </c>
      <c r="H41" s="79">
        <f t="shared" si="106"/>
        <v>0</v>
      </c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80"/>
      <c r="T41" s="91"/>
      <c r="U41" s="82">
        <v>2.2280000000000002</v>
      </c>
      <c r="V41" s="43">
        <f t="shared" si="107"/>
        <v>0</v>
      </c>
      <c r="W41" s="43">
        <f t="shared" si="108"/>
        <v>0</v>
      </c>
      <c r="X41" s="69">
        <f t="shared" si="109"/>
        <v>0</v>
      </c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69"/>
      <c r="AN41" s="69"/>
      <c r="AO41" s="69"/>
      <c r="AP41" s="69"/>
      <c r="AQ41" s="69">
        <f t="shared" ref="AQ41:AW41" si="131">AJ41*$H$41</f>
        <v>0</v>
      </c>
      <c r="AR41" s="69">
        <f t="shared" si="131"/>
        <v>0</v>
      </c>
      <c r="AS41" s="69">
        <f t="shared" si="131"/>
        <v>0</v>
      </c>
      <c r="AT41" s="69">
        <f t="shared" si="131"/>
        <v>0</v>
      </c>
      <c r="AU41" s="69">
        <f t="shared" si="131"/>
        <v>0</v>
      </c>
      <c r="AV41" s="69">
        <f t="shared" si="131"/>
        <v>0</v>
      </c>
      <c r="AW41" s="69">
        <f t="shared" si="131"/>
        <v>0</v>
      </c>
      <c r="AX41" s="69">
        <f t="shared" si="5"/>
        <v>0</v>
      </c>
      <c r="AY41" s="69"/>
      <c r="AZ41" s="69"/>
      <c r="BA41" s="69"/>
      <c r="BB41" s="69"/>
      <c r="BC41" s="69"/>
      <c r="BD41" s="69"/>
      <c r="BE41" s="69"/>
      <c r="BF41" s="69"/>
      <c r="BG41" s="69"/>
      <c r="BH41" s="69"/>
      <c r="BI41" s="69"/>
      <c r="BJ41" s="69"/>
    </row>
    <row r="42" spans="1:73" x14ac:dyDescent="0.3">
      <c r="A42" s="89">
        <v>17180</v>
      </c>
      <c r="B42" s="92" t="s">
        <v>103</v>
      </c>
      <c r="C42" s="75" t="s">
        <v>27</v>
      </c>
      <c r="D42" s="75" t="s">
        <v>18</v>
      </c>
      <c r="E42" s="76"/>
      <c r="F42" s="77">
        <v>2</v>
      </c>
      <c r="G42" s="94">
        <v>110.068</v>
      </c>
      <c r="H42" s="79">
        <f t="shared" si="106"/>
        <v>0</v>
      </c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80"/>
      <c r="T42" s="91"/>
      <c r="U42" s="82">
        <v>1.454</v>
      </c>
      <c r="V42" s="43">
        <f t="shared" si="107"/>
        <v>0</v>
      </c>
      <c r="W42" s="43">
        <f t="shared" si="108"/>
        <v>0</v>
      </c>
      <c r="X42" s="69">
        <f t="shared" si="109"/>
        <v>0</v>
      </c>
      <c r="Y42" s="69"/>
      <c r="Z42" s="69"/>
      <c r="AA42" s="69"/>
      <c r="AB42" s="69"/>
      <c r="AC42" s="69"/>
      <c r="AD42" s="69"/>
      <c r="AE42" s="69"/>
      <c r="AF42" s="69"/>
      <c r="AG42" s="69"/>
      <c r="AH42" s="69"/>
      <c r="AI42" s="69"/>
      <c r="AJ42" s="69"/>
      <c r="AK42" s="69"/>
      <c r="AL42" s="69"/>
      <c r="AM42" s="69"/>
      <c r="AN42" s="69"/>
      <c r="AO42" s="69"/>
      <c r="AP42" s="69"/>
      <c r="AQ42" s="69"/>
      <c r="AR42" s="69"/>
      <c r="AS42" s="69"/>
      <c r="AT42" s="69"/>
      <c r="AU42" s="69"/>
      <c r="AV42" s="69"/>
      <c r="AW42" s="69"/>
      <c r="AX42" s="69"/>
      <c r="AY42" s="69"/>
      <c r="AZ42" s="69"/>
      <c r="BA42" s="69"/>
      <c r="BB42" s="69"/>
      <c r="BC42" s="69"/>
      <c r="BD42" s="69"/>
      <c r="BE42" s="69"/>
      <c r="BF42" s="69"/>
      <c r="BG42" s="69"/>
      <c r="BH42" s="69"/>
      <c r="BI42" s="69"/>
      <c r="BJ42" s="69"/>
    </row>
    <row r="43" spans="1:73" x14ac:dyDescent="0.3">
      <c r="A43" s="89">
        <v>18209</v>
      </c>
      <c r="B43" s="92" t="s">
        <v>104</v>
      </c>
      <c r="C43" s="75" t="s">
        <v>27</v>
      </c>
      <c r="D43" s="75" t="s">
        <v>18</v>
      </c>
      <c r="E43" s="76"/>
      <c r="F43" s="77">
        <v>2</v>
      </c>
      <c r="G43" s="94">
        <v>114.828</v>
      </c>
      <c r="H43" s="79">
        <f t="shared" si="106"/>
        <v>0</v>
      </c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80"/>
      <c r="T43" s="91"/>
      <c r="U43" s="82">
        <v>1.5409999999999999</v>
      </c>
      <c r="V43" s="43">
        <f t="shared" si="107"/>
        <v>0</v>
      </c>
      <c r="W43" s="43">
        <f t="shared" si="108"/>
        <v>0</v>
      </c>
      <c r="X43" s="69">
        <f t="shared" si="109"/>
        <v>0</v>
      </c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69"/>
      <c r="AL43" s="69"/>
      <c r="AM43" s="69"/>
      <c r="AN43" s="69"/>
      <c r="AO43" s="69"/>
      <c r="AP43" s="69"/>
      <c r="AQ43" s="69"/>
      <c r="AR43" s="69"/>
      <c r="AS43" s="69"/>
      <c r="AT43" s="69"/>
      <c r="AU43" s="69"/>
      <c r="AV43" s="69"/>
      <c r="AW43" s="69"/>
      <c r="AX43" s="69"/>
      <c r="AY43" s="69"/>
      <c r="AZ43" s="69"/>
      <c r="BA43" s="69"/>
      <c r="BB43" s="69"/>
      <c r="BC43" s="69"/>
      <c r="BD43" s="69"/>
      <c r="BE43" s="69"/>
      <c r="BF43" s="69"/>
      <c r="BG43" s="69"/>
      <c r="BH43" s="69"/>
      <c r="BI43" s="69"/>
      <c r="BJ43" s="69"/>
    </row>
    <row r="44" spans="1:73" x14ac:dyDescent="0.3">
      <c r="A44" s="89">
        <v>17283</v>
      </c>
      <c r="B44" s="92" t="s">
        <v>105</v>
      </c>
      <c r="C44" s="75" t="s">
        <v>27</v>
      </c>
      <c r="D44" s="75" t="s">
        <v>106</v>
      </c>
      <c r="E44" s="76"/>
      <c r="F44" s="77">
        <v>4</v>
      </c>
      <c r="G44" s="94">
        <v>210.33600000000001</v>
      </c>
      <c r="H44" s="79">
        <f t="shared" si="106"/>
        <v>0</v>
      </c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80"/>
      <c r="T44" s="91"/>
      <c r="U44" s="82">
        <v>2.83</v>
      </c>
      <c r="V44" s="43">
        <f t="shared" si="107"/>
        <v>0</v>
      </c>
      <c r="W44" s="43">
        <f t="shared" si="108"/>
        <v>0</v>
      </c>
      <c r="X44" s="69">
        <f t="shared" si="109"/>
        <v>0</v>
      </c>
      <c r="Y44" s="69"/>
      <c r="Z44" s="69"/>
      <c r="AA44" s="69"/>
      <c r="AB44" s="69"/>
      <c r="AC44" s="69"/>
      <c r="AD44" s="69"/>
      <c r="AE44" s="69"/>
      <c r="AF44" s="69"/>
      <c r="AG44" s="69"/>
      <c r="AH44" s="69"/>
      <c r="AI44" s="69"/>
      <c r="AJ44" s="69"/>
      <c r="AK44" s="69"/>
      <c r="AL44" s="69"/>
      <c r="AM44" s="69"/>
      <c r="AN44" s="69"/>
      <c r="AO44" s="69"/>
      <c r="AP44" s="69"/>
      <c r="AQ44" s="69"/>
      <c r="AR44" s="69"/>
      <c r="AS44" s="69"/>
      <c r="AT44" s="69"/>
      <c r="AU44" s="69"/>
      <c r="AV44" s="69"/>
      <c r="AW44" s="69"/>
      <c r="AX44" s="69"/>
      <c r="AY44" s="69"/>
      <c r="AZ44" s="69"/>
      <c r="BA44" s="69"/>
      <c r="BB44" s="69"/>
      <c r="BC44" s="69"/>
      <c r="BD44" s="69"/>
      <c r="BE44" s="69"/>
      <c r="BF44" s="69"/>
      <c r="BG44" s="69"/>
      <c r="BH44" s="69"/>
      <c r="BI44" s="69"/>
      <c r="BJ44" s="69"/>
    </row>
    <row r="45" spans="1:73" x14ac:dyDescent="0.3">
      <c r="A45" s="89">
        <v>17802</v>
      </c>
      <c r="B45" s="92" t="s">
        <v>107</v>
      </c>
      <c r="C45" s="75" t="s">
        <v>24</v>
      </c>
      <c r="D45" s="75" t="s">
        <v>108</v>
      </c>
      <c r="E45" s="76"/>
      <c r="F45" s="77">
        <v>6</v>
      </c>
      <c r="G45" s="94">
        <v>41.692</v>
      </c>
      <c r="H45" s="79">
        <f t="shared" si="106"/>
        <v>0</v>
      </c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80"/>
      <c r="T45" s="91"/>
      <c r="U45" s="82">
        <v>0.39300000000000002</v>
      </c>
      <c r="V45" s="43">
        <f t="shared" si="107"/>
        <v>0</v>
      </c>
      <c r="W45" s="43">
        <f t="shared" si="108"/>
        <v>0</v>
      </c>
      <c r="X45" s="69">
        <f t="shared" si="109"/>
        <v>0</v>
      </c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69"/>
      <c r="AR45" s="69"/>
      <c r="AS45" s="69"/>
      <c r="AT45" s="69"/>
      <c r="AU45" s="69"/>
      <c r="AV45" s="69"/>
      <c r="AW45" s="69"/>
      <c r="AX45" s="69"/>
      <c r="AY45" s="69"/>
      <c r="AZ45" s="69"/>
      <c r="BA45" s="69"/>
      <c r="BB45" s="69"/>
      <c r="BC45" s="69"/>
      <c r="BD45" s="69"/>
      <c r="BE45" s="69"/>
      <c r="BF45" s="69"/>
      <c r="BG45" s="69"/>
      <c r="BH45" s="69"/>
      <c r="BI45" s="69"/>
      <c r="BJ45" s="69"/>
    </row>
    <row r="46" spans="1:73" x14ac:dyDescent="0.3">
      <c r="A46" s="77"/>
      <c r="B46" s="86" t="s">
        <v>109</v>
      </c>
      <c r="C46" s="75"/>
      <c r="D46" s="75" t="s">
        <v>69</v>
      </c>
      <c r="E46" s="76"/>
      <c r="F46" s="77">
        <f>SUM(F26:F45)</f>
        <v>92</v>
      </c>
      <c r="G46" s="94">
        <f>SUM(G26:G41)</f>
        <v>1643.0399999999997</v>
      </c>
      <c r="H46" s="79">
        <f t="shared" si="106"/>
        <v>0</v>
      </c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1"/>
      <c r="U46" s="82">
        <f>SUM(U26:U45)</f>
        <v>28.468000000000004</v>
      </c>
      <c r="V46" s="43">
        <f t="shared" si="107"/>
        <v>0</v>
      </c>
      <c r="W46" s="43">
        <f t="shared" si="108"/>
        <v>0</v>
      </c>
      <c r="X46" s="69">
        <f t="shared" si="109"/>
        <v>0</v>
      </c>
      <c r="Y46" s="69">
        <f t="shared" ref="Y46:AJ46" si="132">SUM(Y26:Y45)</f>
        <v>0</v>
      </c>
      <c r="Z46" s="69">
        <f t="shared" si="132"/>
        <v>0</v>
      </c>
      <c r="AA46" s="69">
        <f t="shared" si="132"/>
        <v>0</v>
      </c>
      <c r="AB46" s="69">
        <f t="shared" si="132"/>
        <v>0</v>
      </c>
      <c r="AC46" s="69">
        <f t="shared" si="132"/>
        <v>0</v>
      </c>
      <c r="AD46" s="69">
        <f t="shared" si="132"/>
        <v>0</v>
      </c>
      <c r="AE46" s="69">
        <f t="shared" si="132"/>
        <v>0</v>
      </c>
      <c r="AF46" s="69">
        <f t="shared" si="132"/>
        <v>0</v>
      </c>
      <c r="AG46" s="69">
        <f t="shared" si="132"/>
        <v>0</v>
      </c>
      <c r="AH46" s="69">
        <f t="shared" si="132"/>
        <v>0</v>
      </c>
      <c r="AI46" s="69">
        <f t="shared" si="132"/>
        <v>0</v>
      </c>
      <c r="AJ46" s="69">
        <f t="shared" si="132"/>
        <v>0</v>
      </c>
      <c r="AK46" s="69">
        <f t="shared" ref="AK46:AP46" si="133">SUM(AK26:AK41)</f>
        <v>0</v>
      </c>
      <c r="AL46" s="69">
        <f t="shared" si="133"/>
        <v>0</v>
      </c>
      <c r="AM46" s="69">
        <f t="shared" si="133"/>
        <v>0</v>
      </c>
      <c r="AN46" s="69">
        <f t="shared" si="133"/>
        <v>0</v>
      </c>
      <c r="AO46" s="69">
        <f t="shared" si="133"/>
        <v>0</v>
      </c>
      <c r="AP46" s="69">
        <f t="shared" si="133"/>
        <v>0</v>
      </c>
      <c r="AQ46" s="69">
        <f t="shared" ref="AQ46:AW46" si="134">AJ46*$H$46</f>
        <v>0</v>
      </c>
      <c r="AR46" s="69">
        <f t="shared" si="134"/>
        <v>0</v>
      </c>
      <c r="AS46" s="69">
        <f t="shared" si="134"/>
        <v>0</v>
      </c>
      <c r="AT46" s="69">
        <f t="shared" si="134"/>
        <v>0</v>
      </c>
      <c r="AU46" s="69">
        <f t="shared" si="134"/>
        <v>0</v>
      </c>
      <c r="AV46" s="69">
        <f t="shared" si="134"/>
        <v>0</v>
      </c>
      <c r="AW46" s="69">
        <f t="shared" si="134"/>
        <v>0</v>
      </c>
      <c r="AX46" s="69">
        <f t="shared" ref="AX46:AX87" si="135">SUM(AJ46:AP46)</f>
        <v>0</v>
      </c>
      <c r="AY46" s="69">
        <f t="shared" ref="AY46:BD46" si="136">SUM(AY26:AY45)</f>
        <v>0</v>
      </c>
      <c r="AZ46" s="69">
        <f t="shared" si="136"/>
        <v>0</v>
      </c>
      <c r="BA46" s="69">
        <f t="shared" si="136"/>
        <v>0</v>
      </c>
      <c r="BB46" s="69">
        <f t="shared" si="136"/>
        <v>0</v>
      </c>
      <c r="BC46" s="69">
        <f t="shared" si="136"/>
        <v>0</v>
      </c>
      <c r="BD46" s="69">
        <f t="shared" si="136"/>
        <v>0</v>
      </c>
      <c r="BE46" s="69">
        <f t="shared" ref="BE46:BJ46" si="137">AY46*$H$46</f>
        <v>0</v>
      </c>
      <c r="BF46" s="69">
        <f t="shared" si="137"/>
        <v>0</v>
      </c>
      <c r="BG46" s="69">
        <f t="shared" si="137"/>
        <v>0</v>
      </c>
      <c r="BH46" s="69">
        <f t="shared" si="137"/>
        <v>0</v>
      </c>
      <c r="BI46" s="69">
        <f t="shared" si="137"/>
        <v>0</v>
      </c>
      <c r="BJ46" s="69">
        <f t="shared" si="137"/>
        <v>0</v>
      </c>
      <c r="BK46" s="47">
        <f t="shared" ref="BK46:BU46" si="138">Y46*$H$46</f>
        <v>0</v>
      </c>
      <c r="BL46" s="47">
        <f t="shared" si="138"/>
        <v>0</v>
      </c>
      <c r="BM46" s="47">
        <f t="shared" si="138"/>
        <v>0</v>
      </c>
      <c r="BN46" s="47">
        <f t="shared" si="138"/>
        <v>0</v>
      </c>
      <c r="BO46" s="47">
        <f t="shared" si="138"/>
        <v>0</v>
      </c>
      <c r="BP46" s="47">
        <f t="shared" si="138"/>
        <v>0</v>
      </c>
      <c r="BQ46" s="47">
        <f t="shared" si="138"/>
        <v>0</v>
      </c>
      <c r="BR46" s="47">
        <f t="shared" si="138"/>
        <v>0</v>
      </c>
      <c r="BS46" s="47">
        <f t="shared" si="138"/>
        <v>0</v>
      </c>
      <c r="BT46" s="47">
        <f t="shared" si="138"/>
        <v>0</v>
      </c>
      <c r="BU46" s="47">
        <f t="shared" si="138"/>
        <v>0</v>
      </c>
    </row>
    <row r="47" spans="1:73" ht="15" customHeight="1" x14ac:dyDescent="0.3">
      <c r="A47" s="77">
        <v>11842</v>
      </c>
      <c r="B47" s="95" t="s">
        <v>110</v>
      </c>
      <c r="C47" s="75" t="s">
        <v>26</v>
      </c>
      <c r="D47" s="75" t="s">
        <v>16</v>
      </c>
      <c r="E47" s="96"/>
      <c r="F47" s="77">
        <v>5</v>
      </c>
      <c r="G47" s="97">
        <v>132</v>
      </c>
      <c r="H47" s="79">
        <f t="shared" si="106"/>
        <v>0</v>
      </c>
      <c r="I47" s="98"/>
      <c r="J47" s="98"/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82">
        <v>2.4500000000000002</v>
      </c>
      <c r="V47" s="43">
        <f t="shared" si="107"/>
        <v>0</v>
      </c>
      <c r="W47" s="43">
        <f t="shared" si="108"/>
        <v>0</v>
      </c>
      <c r="X47" s="69">
        <f t="shared" si="109"/>
        <v>0</v>
      </c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69"/>
      <c r="AK47" s="69"/>
      <c r="AL47" s="69"/>
      <c r="AM47" s="69"/>
      <c r="AN47" s="69"/>
      <c r="AO47" s="69"/>
      <c r="AP47" s="69"/>
      <c r="AQ47" s="69">
        <f t="shared" ref="AQ47:AW47" si="139">AJ47*$H$47</f>
        <v>0</v>
      </c>
      <c r="AR47" s="69">
        <f t="shared" si="139"/>
        <v>0</v>
      </c>
      <c r="AS47" s="69">
        <f t="shared" si="139"/>
        <v>0</v>
      </c>
      <c r="AT47" s="69">
        <f t="shared" si="139"/>
        <v>0</v>
      </c>
      <c r="AU47" s="69">
        <f t="shared" si="139"/>
        <v>0</v>
      </c>
      <c r="AV47" s="69">
        <f t="shared" si="139"/>
        <v>0</v>
      </c>
      <c r="AW47" s="69">
        <f t="shared" si="139"/>
        <v>0</v>
      </c>
      <c r="AX47" s="69">
        <f t="shared" si="135"/>
        <v>0</v>
      </c>
      <c r="AY47" s="69"/>
      <c r="AZ47" s="69"/>
      <c r="BA47" s="69"/>
      <c r="BB47" s="69"/>
      <c r="BC47" s="69"/>
      <c r="BD47" s="69"/>
      <c r="BE47" s="69">
        <f t="shared" ref="BE47:BJ47" si="140">AY47*$H$47</f>
        <v>0</v>
      </c>
      <c r="BF47" s="69">
        <f t="shared" si="140"/>
        <v>0</v>
      </c>
      <c r="BG47" s="69">
        <f t="shared" si="140"/>
        <v>0</v>
      </c>
      <c r="BH47" s="69">
        <f t="shared" si="140"/>
        <v>0</v>
      </c>
      <c r="BI47" s="69">
        <f t="shared" si="140"/>
        <v>0</v>
      </c>
      <c r="BJ47" s="69">
        <f t="shared" si="140"/>
        <v>0</v>
      </c>
      <c r="BK47" s="47">
        <f t="shared" ref="BK47:BU47" si="141">Y47*$H$47</f>
        <v>0</v>
      </c>
      <c r="BL47" s="47">
        <f t="shared" si="141"/>
        <v>0</v>
      </c>
      <c r="BM47" s="47">
        <f t="shared" si="141"/>
        <v>0</v>
      </c>
      <c r="BN47" s="47">
        <f t="shared" si="141"/>
        <v>0</v>
      </c>
      <c r="BO47" s="47">
        <f t="shared" si="141"/>
        <v>0</v>
      </c>
      <c r="BP47" s="47">
        <f t="shared" si="141"/>
        <v>0</v>
      </c>
      <c r="BQ47" s="47">
        <f t="shared" si="141"/>
        <v>0</v>
      </c>
      <c r="BR47" s="47">
        <f t="shared" si="141"/>
        <v>0</v>
      </c>
      <c r="BS47" s="47">
        <f t="shared" si="141"/>
        <v>0</v>
      </c>
      <c r="BT47" s="47">
        <f t="shared" si="141"/>
        <v>0</v>
      </c>
      <c r="BU47" s="47">
        <f t="shared" si="141"/>
        <v>0</v>
      </c>
    </row>
    <row r="48" spans="1:73" ht="15" customHeight="1" x14ac:dyDescent="0.3">
      <c r="A48" s="77">
        <v>12683</v>
      </c>
      <c r="B48" s="77" t="s">
        <v>111</v>
      </c>
      <c r="C48" s="79" t="s">
        <v>28</v>
      </c>
      <c r="D48" s="79" t="s">
        <v>17</v>
      </c>
      <c r="E48" s="99"/>
      <c r="F48" s="77">
        <v>5</v>
      </c>
      <c r="G48" s="94">
        <v>199</v>
      </c>
      <c r="H48" s="79">
        <f t="shared" si="106"/>
        <v>0</v>
      </c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8"/>
      <c r="T48" s="98"/>
      <c r="U48" s="82">
        <v>2.3199999999999998</v>
      </c>
      <c r="V48" s="43">
        <f t="shared" si="107"/>
        <v>0</v>
      </c>
      <c r="W48" s="43">
        <f t="shared" si="108"/>
        <v>0</v>
      </c>
      <c r="X48" s="69">
        <f t="shared" si="109"/>
        <v>0</v>
      </c>
      <c r="Y48" s="69"/>
      <c r="Z48" s="69"/>
      <c r="AA48" s="69"/>
      <c r="AB48" s="69"/>
      <c r="AC48" s="69"/>
      <c r="AD48" s="69"/>
      <c r="AE48" s="69"/>
      <c r="AF48" s="69"/>
      <c r="AG48" s="69"/>
      <c r="AH48" s="69"/>
      <c r="AI48" s="69"/>
      <c r="AJ48" s="69"/>
      <c r="AK48" s="69"/>
      <c r="AL48" s="69"/>
      <c r="AM48" s="69"/>
      <c r="AN48" s="69"/>
      <c r="AO48" s="69"/>
      <c r="AP48" s="69"/>
      <c r="AQ48" s="69">
        <f t="shared" ref="AQ48:AW48" si="142">AJ48*$H$48</f>
        <v>0</v>
      </c>
      <c r="AR48" s="69">
        <f t="shared" si="142"/>
        <v>0</v>
      </c>
      <c r="AS48" s="69">
        <f t="shared" si="142"/>
        <v>0</v>
      </c>
      <c r="AT48" s="69">
        <f t="shared" si="142"/>
        <v>0</v>
      </c>
      <c r="AU48" s="69">
        <f t="shared" si="142"/>
        <v>0</v>
      </c>
      <c r="AV48" s="69">
        <f t="shared" si="142"/>
        <v>0</v>
      </c>
      <c r="AW48" s="69">
        <f t="shared" si="142"/>
        <v>0</v>
      </c>
      <c r="AX48" s="69">
        <f t="shared" si="135"/>
        <v>0</v>
      </c>
      <c r="AY48" s="69"/>
      <c r="AZ48" s="69"/>
      <c r="BA48" s="69"/>
      <c r="BB48" s="69"/>
      <c r="BC48" s="69"/>
      <c r="BD48" s="69"/>
      <c r="BE48" s="69">
        <f t="shared" ref="BE48:BJ48" si="143">AY48*$H$48</f>
        <v>0</v>
      </c>
      <c r="BF48" s="69">
        <f t="shared" si="143"/>
        <v>0</v>
      </c>
      <c r="BG48" s="69">
        <f t="shared" si="143"/>
        <v>0</v>
      </c>
      <c r="BH48" s="69">
        <f t="shared" si="143"/>
        <v>0</v>
      </c>
      <c r="BI48" s="69">
        <f t="shared" si="143"/>
        <v>0</v>
      </c>
      <c r="BJ48" s="69">
        <f t="shared" si="143"/>
        <v>0</v>
      </c>
      <c r="BK48" s="47">
        <f t="shared" ref="BK48:BU48" si="144">Y48*$H$48</f>
        <v>0</v>
      </c>
      <c r="BL48" s="47">
        <f t="shared" si="144"/>
        <v>0</v>
      </c>
      <c r="BM48" s="47">
        <f t="shared" si="144"/>
        <v>0</v>
      </c>
      <c r="BN48" s="47">
        <f t="shared" si="144"/>
        <v>0</v>
      </c>
      <c r="BO48" s="47">
        <f t="shared" si="144"/>
        <v>0</v>
      </c>
      <c r="BP48" s="47">
        <f t="shared" si="144"/>
        <v>0</v>
      </c>
      <c r="BQ48" s="47">
        <f t="shared" si="144"/>
        <v>0</v>
      </c>
      <c r="BR48" s="47">
        <f t="shared" si="144"/>
        <v>0</v>
      </c>
      <c r="BS48" s="47">
        <f t="shared" si="144"/>
        <v>0</v>
      </c>
      <c r="BT48" s="47">
        <f t="shared" si="144"/>
        <v>0</v>
      </c>
      <c r="BU48" s="47">
        <f t="shared" si="144"/>
        <v>0</v>
      </c>
    </row>
    <row r="49" spans="1:73" ht="15" customHeight="1" x14ac:dyDescent="0.3">
      <c r="A49" s="77">
        <v>18222</v>
      </c>
      <c r="B49" s="77" t="s">
        <v>112</v>
      </c>
      <c r="C49" s="79" t="s">
        <v>28</v>
      </c>
      <c r="D49" s="79" t="s">
        <v>62</v>
      </c>
      <c r="E49" s="99"/>
      <c r="F49" s="77">
        <v>4</v>
      </c>
      <c r="G49" s="78">
        <v>170</v>
      </c>
      <c r="H49" s="79">
        <f t="shared" si="106"/>
        <v>0</v>
      </c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85">
        <v>4.49</v>
      </c>
      <c r="V49" s="43">
        <f t="shared" si="107"/>
        <v>0</v>
      </c>
      <c r="W49" s="43">
        <f t="shared" si="108"/>
        <v>0</v>
      </c>
      <c r="X49" s="69">
        <f t="shared" si="109"/>
        <v>0</v>
      </c>
      <c r="Y49" s="69"/>
      <c r="Z49" s="69"/>
      <c r="AA49" s="69"/>
      <c r="AB49" s="69"/>
      <c r="AC49" s="69"/>
      <c r="AD49" s="69"/>
      <c r="AE49" s="69"/>
      <c r="AF49" s="69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69">
        <f t="shared" ref="AQ49:AW49" si="145">AJ49*$H$49</f>
        <v>0</v>
      </c>
      <c r="AR49" s="69">
        <f t="shared" si="145"/>
        <v>0</v>
      </c>
      <c r="AS49" s="69">
        <f t="shared" si="145"/>
        <v>0</v>
      </c>
      <c r="AT49" s="69">
        <f t="shared" si="145"/>
        <v>0</v>
      </c>
      <c r="AU49" s="69">
        <f t="shared" si="145"/>
        <v>0</v>
      </c>
      <c r="AV49" s="69">
        <f t="shared" si="145"/>
        <v>0</v>
      </c>
      <c r="AW49" s="69">
        <f t="shared" si="145"/>
        <v>0</v>
      </c>
      <c r="AX49" s="69">
        <f t="shared" si="135"/>
        <v>0</v>
      </c>
      <c r="AY49" s="69"/>
      <c r="AZ49" s="69"/>
      <c r="BA49" s="69"/>
      <c r="BB49" s="69"/>
      <c r="BC49" s="69"/>
      <c r="BD49" s="69"/>
      <c r="BE49" s="69">
        <f t="shared" ref="BE49:BJ49" si="146">AY49*$H$49</f>
        <v>0</v>
      </c>
      <c r="BF49" s="69">
        <f t="shared" si="146"/>
        <v>0</v>
      </c>
      <c r="BG49" s="69">
        <f t="shared" si="146"/>
        <v>0</v>
      </c>
      <c r="BH49" s="69">
        <f t="shared" si="146"/>
        <v>0</v>
      </c>
      <c r="BI49" s="69">
        <f t="shared" si="146"/>
        <v>0</v>
      </c>
      <c r="BJ49" s="69">
        <f t="shared" si="146"/>
        <v>0</v>
      </c>
      <c r="BK49" s="47">
        <f t="shared" ref="BK49:BU49" si="147">Y49*$H$49</f>
        <v>0</v>
      </c>
      <c r="BL49" s="47">
        <f t="shared" si="147"/>
        <v>0</v>
      </c>
      <c r="BM49" s="47">
        <f t="shared" si="147"/>
        <v>0</v>
      </c>
      <c r="BN49" s="47">
        <f t="shared" si="147"/>
        <v>0</v>
      </c>
      <c r="BO49" s="47">
        <f t="shared" si="147"/>
        <v>0</v>
      </c>
      <c r="BP49" s="47">
        <f t="shared" si="147"/>
        <v>0</v>
      </c>
      <c r="BQ49" s="47">
        <f t="shared" si="147"/>
        <v>0</v>
      </c>
      <c r="BR49" s="47">
        <f t="shared" si="147"/>
        <v>0</v>
      </c>
      <c r="BS49" s="47">
        <f t="shared" si="147"/>
        <v>0</v>
      </c>
      <c r="BT49" s="47">
        <f t="shared" si="147"/>
        <v>0</v>
      </c>
      <c r="BU49" s="47">
        <f t="shared" si="147"/>
        <v>0</v>
      </c>
    </row>
    <row r="50" spans="1:73" ht="15" customHeight="1" x14ac:dyDescent="0.3">
      <c r="A50" s="77">
        <v>12394</v>
      </c>
      <c r="B50" s="77" t="s">
        <v>113</v>
      </c>
      <c r="C50" s="77" t="s">
        <v>27</v>
      </c>
      <c r="D50" s="77" t="s">
        <v>62</v>
      </c>
      <c r="E50" s="99"/>
      <c r="F50" s="77">
        <v>2</v>
      </c>
      <c r="G50" s="78">
        <v>26.5</v>
      </c>
      <c r="H50" s="79">
        <f t="shared" si="106"/>
        <v>0</v>
      </c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82">
        <v>1.454</v>
      </c>
      <c r="V50" s="43">
        <f t="shared" si="107"/>
        <v>0</v>
      </c>
      <c r="W50" s="43">
        <f t="shared" si="108"/>
        <v>0</v>
      </c>
      <c r="X50" s="69">
        <f t="shared" si="109"/>
        <v>0</v>
      </c>
      <c r="Y50" s="69"/>
      <c r="Z50" s="69"/>
      <c r="AA50" s="69"/>
      <c r="AB50" s="69"/>
      <c r="AC50" s="69"/>
      <c r="AD50" s="69"/>
      <c r="AE50" s="69"/>
      <c r="AF50" s="69"/>
      <c r="AG50" s="69"/>
      <c r="AH50" s="69"/>
      <c r="AI50" s="69"/>
      <c r="AJ50" s="69"/>
      <c r="AK50" s="69"/>
      <c r="AL50" s="69"/>
      <c r="AM50" s="69"/>
      <c r="AN50" s="69"/>
      <c r="AO50" s="69"/>
      <c r="AP50" s="69"/>
      <c r="AQ50" s="69">
        <f t="shared" ref="AQ50:AW50" si="148">AJ50*$H$50</f>
        <v>0</v>
      </c>
      <c r="AR50" s="69">
        <f t="shared" si="148"/>
        <v>0</v>
      </c>
      <c r="AS50" s="69">
        <f t="shared" si="148"/>
        <v>0</v>
      </c>
      <c r="AT50" s="69">
        <f t="shared" si="148"/>
        <v>0</v>
      </c>
      <c r="AU50" s="69">
        <f t="shared" si="148"/>
        <v>0</v>
      </c>
      <c r="AV50" s="69">
        <f t="shared" si="148"/>
        <v>0</v>
      </c>
      <c r="AW50" s="69">
        <f t="shared" si="148"/>
        <v>0</v>
      </c>
      <c r="AX50" s="69">
        <f t="shared" si="135"/>
        <v>0</v>
      </c>
      <c r="AY50" s="69"/>
      <c r="AZ50" s="69"/>
      <c r="BA50" s="69"/>
      <c r="BB50" s="69"/>
      <c r="BC50" s="69"/>
      <c r="BD50" s="69"/>
      <c r="BE50" s="69">
        <f t="shared" ref="BE50:BJ50" si="149">AY50*$H$50</f>
        <v>0</v>
      </c>
      <c r="BF50" s="69">
        <f t="shared" si="149"/>
        <v>0</v>
      </c>
      <c r="BG50" s="69">
        <f t="shared" si="149"/>
        <v>0</v>
      </c>
      <c r="BH50" s="69">
        <f t="shared" si="149"/>
        <v>0</v>
      </c>
      <c r="BI50" s="69">
        <f t="shared" si="149"/>
        <v>0</v>
      </c>
      <c r="BJ50" s="69">
        <f t="shared" si="149"/>
        <v>0</v>
      </c>
      <c r="BK50" s="47">
        <f t="shared" ref="BK50:BU50" si="150">Y50*$H$50</f>
        <v>0</v>
      </c>
      <c r="BL50" s="47">
        <f t="shared" si="150"/>
        <v>0</v>
      </c>
      <c r="BM50" s="47">
        <f t="shared" si="150"/>
        <v>0</v>
      </c>
      <c r="BN50" s="47">
        <f t="shared" si="150"/>
        <v>0</v>
      </c>
      <c r="BO50" s="47">
        <f t="shared" si="150"/>
        <v>0</v>
      </c>
      <c r="BP50" s="47">
        <f t="shared" si="150"/>
        <v>0</v>
      </c>
      <c r="BQ50" s="47">
        <f t="shared" si="150"/>
        <v>0</v>
      </c>
      <c r="BR50" s="47">
        <f t="shared" si="150"/>
        <v>0</v>
      </c>
      <c r="BS50" s="47">
        <f t="shared" si="150"/>
        <v>0</v>
      </c>
      <c r="BT50" s="47">
        <f t="shared" si="150"/>
        <v>0</v>
      </c>
      <c r="BU50" s="47">
        <f t="shared" si="150"/>
        <v>0</v>
      </c>
    </row>
    <row r="51" spans="1:73" ht="14.25" customHeight="1" x14ac:dyDescent="0.3">
      <c r="A51" s="88">
        <v>12393</v>
      </c>
      <c r="B51" s="100" t="s">
        <v>114</v>
      </c>
      <c r="C51" s="77" t="s">
        <v>28</v>
      </c>
      <c r="D51" s="77" t="s">
        <v>115</v>
      </c>
      <c r="E51" s="99"/>
      <c r="F51" s="77">
        <v>1</v>
      </c>
      <c r="G51" s="78">
        <v>148</v>
      </c>
      <c r="H51" s="79">
        <f t="shared" si="106"/>
        <v>0</v>
      </c>
      <c r="I51" s="98"/>
      <c r="J51" s="98"/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85">
        <v>1.1890000000000001</v>
      </c>
      <c r="V51" s="43">
        <f t="shared" si="107"/>
        <v>0</v>
      </c>
      <c r="W51" s="43">
        <f t="shared" si="108"/>
        <v>0</v>
      </c>
      <c r="X51" s="69">
        <f t="shared" si="109"/>
        <v>0</v>
      </c>
      <c r="Y51" s="69"/>
      <c r="Z51" s="69"/>
      <c r="AA51" s="69"/>
      <c r="AB51" s="69"/>
      <c r="AC51" s="69"/>
      <c r="AD51" s="69"/>
      <c r="AE51" s="69"/>
      <c r="AF51" s="69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69">
        <f t="shared" ref="AQ51:AW51" si="151">AJ51*$H$51</f>
        <v>0</v>
      </c>
      <c r="AR51" s="69">
        <f t="shared" si="151"/>
        <v>0</v>
      </c>
      <c r="AS51" s="69">
        <f t="shared" si="151"/>
        <v>0</v>
      </c>
      <c r="AT51" s="69">
        <f t="shared" si="151"/>
        <v>0</v>
      </c>
      <c r="AU51" s="69">
        <f t="shared" si="151"/>
        <v>0</v>
      </c>
      <c r="AV51" s="69">
        <f t="shared" si="151"/>
        <v>0</v>
      </c>
      <c r="AW51" s="69">
        <f t="shared" si="151"/>
        <v>0</v>
      </c>
      <c r="AX51" s="69">
        <f t="shared" si="135"/>
        <v>0</v>
      </c>
      <c r="AY51" s="69"/>
      <c r="AZ51" s="69"/>
      <c r="BA51" s="69"/>
      <c r="BB51" s="69"/>
      <c r="BC51" s="69"/>
      <c r="BD51" s="69"/>
      <c r="BE51" s="69">
        <f t="shared" ref="BE51:BJ51" si="152">AY51*$H$51</f>
        <v>0</v>
      </c>
      <c r="BF51" s="69">
        <f t="shared" si="152"/>
        <v>0</v>
      </c>
      <c r="BG51" s="69">
        <f t="shared" si="152"/>
        <v>0</v>
      </c>
      <c r="BH51" s="69">
        <f t="shared" si="152"/>
        <v>0</v>
      </c>
      <c r="BI51" s="69">
        <f t="shared" si="152"/>
        <v>0</v>
      </c>
      <c r="BJ51" s="69">
        <f t="shared" si="152"/>
        <v>0</v>
      </c>
      <c r="BK51" s="47">
        <f t="shared" ref="BK51:BU51" si="153">Y51*$H$51</f>
        <v>0</v>
      </c>
      <c r="BL51" s="47">
        <f t="shared" si="153"/>
        <v>0</v>
      </c>
      <c r="BM51" s="47">
        <f t="shared" si="153"/>
        <v>0</v>
      </c>
      <c r="BN51" s="47">
        <f t="shared" si="153"/>
        <v>0</v>
      </c>
      <c r="BO51" s="47">
        <f t="shared" si="153"/>
        <v>0</v>
      </c>
      <c r="BP51" s="47">
        <f t="shared" si="153"/>
        <v>0</v>
      </c>
      <c r="BQ51" s="47">
        <f t="shared" si="153"/>
        <v>0</v>
      </c>
      <c r="BR51" s="47">
        <f t="shared" si="153"/>
        <v>0</v>
      </c>
      <c r="BS51" s="47">
        <f t="shared" si="153"/>
        <v>0</v>
      </c>
      <c r="BT51" s="47">
        <f t="shared" si="153"/>
        <v>0</v>
      </c>
      <c r="BU51" s="47">
        <f t="shared" si="153"/>
        <v>0</v>
      </c>
    </row>
    <row r="52" spans="1:73" ht="15" customHeight="1" x14ac:dyDescent="0.3">
      <c r="A52" s="88">
        <v>12218</v>
      </c>
      <c r="B52" s="77" t="s">
        <v>116</v>
      </c>
      <c r="C52" s="77" t="s">
        <v>28</v>
      </c>
      <c r="D52" s="77" t="s">
        <v>115</v>
      </c>
      <c r="E52" s="99"/>
      <c r="F52" s="79">
        <v>1</v>
      </c>
      <c r="G52" s="78">
        <v>104.9</v>
      </c>
      <c r="H52" s="79">
        <f t="shared" si="106"/>
        <v>0</v>
      </c>
      <c r="I52" s="98"/>
      <c r="J52" s="98"/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85">
        <v>1.4670000000000001</v>
      </c>
      <c r="V52" s="43">
        <f t="shared" si="107"/>
        <v>0</v>
      </c>
      <c r="W52" s="43">
        <f t="shared" si="108"/>
        <v>0</v>
      </c>
      <c r="X52" s="69">
        <f t="shared" si="109"/>
        <v>0</v>
      </c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69"/>
      <c r="AJ52" s="69"/>
      <c r="AK52" s="69"/>
      <c r="AL52" s="69"/>
      <c r="AM52" s="69"/>
      <c r="AN52" s="69"/>
      <c r="AO52" s="69"/>
      <c r="AP52" s="69"/>
      <c r="AQ52" s="69">
        <f t="shared" ref="AQ52:AW52" si="154">AJ52*$H$52</f>
        <v>0</v>
      </c>
      <c r="AR52" s="69">
        <f t="shared" si="154"/>
        <v>0</v>
      </c>
      <c r="AS52" s="69">
        <f t="shared" si="154"/>
        <v>0</v>
      </c>
      <c r="AT52" s="69">
        <f t="shared" si="154"/>
        <v>0</v>
      </c>
      <c r="AU52" s="69">
        <f t="shared" si="154"/>
        <v>0</v>
      </c>
      <c r="AV52" s="69">
        <f t="shared" si="154"/>
        <v>0</v>
      </c>
      <c r="AW52" s="69">
        <f t="shared" si="154"/>
        <v>0</v>
      </c>
      <c r="AX52" s="69">
        <f t="shared" si="135"/>
        <v>0</v>
      </c>
      <c r="AY52" s="69"/>
      <c r="AZ52" s="69"/>
      <c r="BA52" s="69"/>
      <c r="BB52" s="69"/>
      <c r="BC52" s="69"/>
      <c r="BD52" s="69"/>
      <c r="BE52" s="69">
        <f t="shared" ref="BE52:BJ52" si="155">AY52*$H$52</f>
        <v>0</v>
      </c>
      <c r="BF52" s="69">
        <f t="shared" si="155"/>
        <v>0</v>
      </c>
      <c r="BG52" s="69">
        <f t="shared" si="155"/>
        <v>0</v>
      </c>
      <c r="BH52" s="69">
        <f t="shared" si="155"/>
        <v>0</v>
      </c>
      <c r="BI52" s="69">
        <f t="shared" si="155"/>
        <v>0</v>
      </c>
      <c r="BJ52" s="69">
        <f t="shared" si="155"/>
        <v>0</v>
      </c>
      <c r="BK52" s="47">
        <f t="shared" ref="BK52:BU52" si="156">Y52*$H$52</f>
        <v>0</v>
      </c>
      <c r="BL52" s="47">
        <f t="shared" si="156"/>
        <v>0</v>
      </c>
      <c r="BM52" s="47">
        <f t="shared" si="156"/>
        <v>0</v>
      </c>
      <c r="BN52" s="47">
        <f t="shared" si="156"/>
        <v>0</v>
      </c>
      <c r="BO52" s="47">
        <f t="shared" si="156"/>
        <v>0</v>
      </c>
      <c r="BP52" s="47">
        <f t="shared" si="156"/>
        <v>0</v>
      </c>
      <c r="BQ52" s="47">
        <f t="shared" si="156"/>
        <v>0</v>
      </c>
      <c r="BR52" s="47">
        <f t="shared" si="156"/>
        <v>0</v>
      </c>
      <c r="BS52" s="47">
        <f t="shared" si="156"/>
        <v>0</v>
      </c>
      <c r="BT52" s="47">
        <f t="shared" si="156"/>
        <v>0</v>
      </c>
      <c r="BU52" s="47">
        <f t="shared" si="156"/>
        <v>0</v>
      </c>
    </row>
    <row r="53" spans="1:73" ht="15" customHeight="1" x14ac:dyDescent="0.3">
      <c r="A53" s="101">
        <v>12216</v>
      </c>
      <c r="B53" s="77" t="s">
        <v>117</v>
      </c>
      <c r="C53" s="77" t="s">
        <v>27</v>
      </c>
      <c r="D53" s="77" t="s">
        <v>115</v>
      </c>
      <c r="E53" s="99"/>
      <c r="F53" s="79">
        <v>1</v>
      </c>
      <c r="G53" s="102">
        <v>78.900000000000006</v>
      </c>
      <c r="H53" s="79">
        <f t="shared" si="106"/>
        <v>0</v>
      </c>
      <c r="I53" s="98"/>
      <c r="J53" s="98"/>
      <c r="K53" s="98"/>
      <c r="L53" s="98"/>
      <c r="M53" s="98"/>
      <c r="N53" s="98"/>
      <c r="O53" s="98"/>
      <c r="P53" s="98"/>
      <c r="Q53" s="98"/>
      <c r="R53" s="98"/>
      <c r="S53" s="98"/>
      <c r="T53" s="98"/>
      <c r="U53" s="103">
        <v>1.5529999999999999</v>
      </c>
      <c r="V53" s="43">
        <f t="shared" si="107"/>
        <v>0</v>
      </c>
      <c r="W53" s="43">
        <f t="shared" si="108"/>
        <v>0</v>
      </c>
      <c r="X53" s="69">
        <f t="shared" si="109"/>
        <v>0</v>
      </c>
      <c r="Y53" s="69"/>
      <c r="Z53" s="69"/>
      <c r="AA53" s="69"/>
      <c r="AB53" s="69"/>
      <c r="AC53" s="69"/>
      <c r="AD53" s="69"/>
      <c r="AE53" s="69"/>
      <c r="AF53" s="69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69">
        <f t="shared" ref="AQ53:AW53" si="157">AJ53*$H$53</f>
        <v>0</v>
      </c>
      <c r="AR53" s="69">
        <f t="shared" si="157"/>
        <v>0</v>
      </c>
      <c r="AS53" s="69">
        <f t="shared" si="157"/>
        <v>0</v>
      </c>
      <c r="AT53" s="69">
        <f t="shared" si="157"/>
        <v>0</v>
      </c>
      <c r="AU53" s="69">
        <f t="shared" si="157"/>
        <v>0</v>
      </c>
      <c r="AV53" s="69">
        <f t="shared" si="157"/>
        <v>0</v>
      </c>
      <c r="AW53" s="69">
        <f t="shared" si="157"/>
        <v>0</v>
      </c>
      <c r="AX53" s="69">
        <f t="shared" si="135"/>
        <v>0</v>
      </c>
      <c r="AY53" s="69"/>
      <c r="AZ53" s="69"/>
      <c r="BA53" s="69"/>
      <c r="BB53" s="69"/>
      <c r="BC53" s="69"/>
      <c r="BD53" s="69"/>
      <c r="BE53" s="69">
        <f t="shared" ref="BE53:BJ53" si="158">AY53*$H$53</f>
        <v>0</v>
      </c>
      <c r="BF53" s="69">
        <f t="shared" si="158"/>
        <v>0</v>
      </c>
      <c r="BG53" s="69">
        <f t="shared" si="158"/>
        <v>0</v>
      </c>
      <c r="BH53" s="69">
        <f t="shared" si="158"/>
        <v>0</v>
      </c>
      <c r="BI53" s="69">
        <f t="shared" si="158"/>
        <v>0</v>
      </c>
      <c r="BJ53" s="69">
        <f t="shared" si="158"/>
        <v>0</v>
      </c>
      <c r="BK53" s="47">
        <f t="shared" ref="BK53:BU53" si="159">Y53*$H$53</f>
        <v>0</v>
      </c>
      <c r="BL53" s="47">
        <f t="shared" si="159"/>
        <v>0</v>
      </c>
      <c r="BM53" s="47">
        <f t="shared" si="159"/>
        <v>0</v>
      </c>
      <c r="BN53" s="47">
        <f t="shared" si="159"/>
        <v>0</v>
      </c>
      <c r="BO53" s="47">
        <f t="shared" si="159"/>
        <v>0</v>
      </c>
      <c r="BP53" s="47">
        <f t="shared" si="159"/>
        <v>0</v>
      </c>
      <c r="BQ53" s="47">
        <f t="shared" si="159"/>
        <v>0</v>
      </c>
      <c r="BR53" s="47">
        <f t="shared" si="159"/>
        <v>0</v>
      </c>
      <c r="BS53" s="47">
        <f t="shared" si="159"/>
        <v>0</v>
      </c>
      <c r="BT53" s="47">
        <f t="shared" si="159"/>
        <v>0</v>
      </c>
      <c r="BU53" s="47">
        <f t="shared" si="159"/>
        <v>0</v>
      </c>
    </row>
    <row r="54" spans="1:73" ht="15" customHeight="1" x14ac:dyDescent="0.3">
      <c r="A54" s="104">
        <v>12217</v>
      </c>
      <c r="B54" s="77" t="s">
        <v>118</v>
      </c>
      <c r="C54" s="77" t="s">
        <v>27</v>
      </c>
      <c r="D54" s="77" t="s">
        <v>115</v>
      </c>
      <c r="E54" s="99"/>
      <c r="F54" s="79">
        <v>1</v>
      </c>
      <c r="G54" s="105">
        <v>97.6</v>
      </c>
      <c r="H54" s="79">
        <f t="shared" si="106"/>
        <v>0</v>
      </c>
      <c r="I54" s="98"/>
      <c r="J54" s="98"/>
      <c r="K54" s="98"/>
      <c r="L54" s="98"/>
      <c r="M54" s="98"/>
      <c r="N54" s="98"/>
      <c r="O54" s="98"/>
      <c r="P54" s="98"/>
      <c r="Q54" s="98"/>
      <c r="R54" s="98"/>
      <c r="S54" s="98"/>
      <c r="T54" s="98"/>
      <c r="U54" s="103">
        <v>1.218</v>
      </c>
      <c r="V54" s="43">
        <f t="shared" si="107"/>
        <v>0</v>
      </c>
      <c r="W54" s="43">
        <f t="shared" si="108"/>
        <v>0</v>
      </c>
      <c r="X54" s="69">
        <f t="shared" si="109"/>
        <v>0</v>
      </c>
      <c r="Y54" s="69"/>
      <c r="Z54" s="69"/>
      <c r="AA54" s="69"/>
      <c r="AB54" s="69"/>
      <c r="AC54" s="69"/>
      <c r="AD54" s="69"/>
      <c r="AE54" s="69"/>
      <c r="AF54" s="69"/>
      <c r="AG54" s="69"/>
      <c r="AH54" s="69"/>
      <c r="AI54" s="69"/>
      <c r="AJ54" s="69"/>
      <c r="AK54" s="69"/>
      <c r="AL54" s="69"/>
      <c r="AM54" s="69"/>
      <c r="AN54" s="69"/>
      <c r="AO54" s="69"/>
      <c r="AP54" s="69"/>
      <c r="AQ54" s="69">
        <f t="shared" ref="AQ54:AW54" si="160">AJ54*$H$54</f>
        <v>0</v>
      </c>
      <c r="AR54" s="69">
        <f t="shared" si="160"/>
        <v>0</v>
      </c>
      <c r="AS54" s="69">
        <f t="shared" si="160"/>
        <v>0</v>
      </c>
      <c r="AT54" s="69">
        <f t="shared" si="160"/>
        <v>0</v>
      </c>
      <c r="AU54" s="69">
        <f t="shared" si="160"/>
        <v>0</v>
      </c>
      <c r="AV54" s="69">
        <f t="shared" si="160"/>
        <v>0</v>
      </c>
      <c r="AW54" s="69">
        <f t="shared" si="160"/>
        <v>0</v>
      </c>
      <c r="AX54" s="69">
        <f t="shared" si="135"/>
        <v>0</v>
      </c>
      <c r="AY54" s="69"/>
      <c r="AZ54" s="69"/>
      <c r="BA54" s="69"/>
      <c r="BB54" s="69"/>
      <c r="BC54" s="69"/>
      <c r="BD54" s="69"/>
      <c r="BE54" s="69">
        <f t="shared" ref="BE54:BJ54" si="161">AY54*$H$54</f>
        <v>0</v>
      </c>
      <c r="BF54" s="69">
        <f t="shared" si="161"/>
        <v>0</v>
      </c>
      <c r="BG54" s="69">
        <f t="shared" si="161"/>
        <v>0</v>
      </c>
      <c r="BH54" s="69">
        <f t="shared" si="161"/>
        <v>0</v>
      </c>
      <c r="BI54" s="69">
        <f t="shared" si="161"/>
        <v>0</v>
      </c>
      <c r="BJ54" s="69">
        <f t="shared" si="161"/>
        <v>0</v>
      </c>
      <c r="BK54" s="47">
        <f t="shared" ref="BK54:BU54" si="162">Y54*$H$54</f>
        <v>0</v>
      </c>
      <c r="BL54" s="47">
        <f t="shared" si="162"/>
        <v>0</v>
      </c>
      <c r="BM54" s="47">
        <f t="shared" si="162"/>
        <v>0</v>
      </c>
      <c r="BN54" s="47">
        <f t="shared" si="162"/>
        <v>0</v>
      </c>
      <c r="BO54" s="47">
        <f t="shared" si="162"/>
        <v>0</v>
      </c>
      <c r="BP54" s="47">
        <f t="shared" si="162"/>
        <v>0</v>
      </c>
      <c r="BQ54" s="47">
        <f t="shared" si="162"/>
        <v>0</v>
      </c>
      <c r="BR54" s="47">
        <f t="shared" si="162"/>
        <v>0</v>
      </c>
      <c r="BS54" s="47">
        <f t="shared" si="162"/>
        <v>0</v>
      </c>
      <c r="BT54" s="47">
        <f t="shared" si="162"/>
        <v>0</v>
      </c>
      <c r="BU54" s="47">
        <f t="shared" si="162"/>
        <v>0</v>
      </c>
    </row>
    <row r="55" spans="1:73" ht="15" customHeight="1" x14ac:dyDescent="0.3">
      <c r="A55" s="106">
        <v>12395</v>
      </c>
      <c r="B55" s="77" t="s">
        <v>119</v>
      </c>
      <c r="C55" s="77" t="s">
        <v>27</v>
      </c>
      <c r="D55" s="77" t="s">
        <v>106</v>
      </c>
      <c r="E55" s="99"/>
      <c r="F55" s="79">
        <v>3</v>
      </c>
      <c r="G55" s="78">
        <v>76</v>
      </c>
      <c r="H55" s="79">
        <f t="shared" si="106"/>
        <v>0</v>
      </c>
      <c r="I55" s="98"/>
      <c r="J55" s="98"/>
      <c r="K55" s="98"/>
      <c r="L55" s="98"/>
      <c r="M55" s="98"/>
      <c r="N55" s="98"/>
      <c r="O55" s="98"/>
      <c r="P55" s="98"/>
      <c r="Q55" s="98"/>
      <c r="R55" s="98"/>
      <c r="S55" s="98"/>
      <c r="T55" s="98"/>
      <c r="U55" s="85">
        <v>2.0099999999999998</v>
      </c>
      <c r="V55" s="43">
        <f t="shared" si="107"/>
        <v>0</v>
      </c>
      <c r="W55" s="43">
        <f t="shared" si="108"/>
        <v>0</v>
      </c>
      <c r="X55" s="69">
        <f t="shared" si="109"/>
        <v>0</v>
      </c>
      <c r="Y55" s="69"/>
      <c r="Z55" s="69"/>
      <c r="AA55" s="69"/>
      <c r="AB55" s="69"/>
      <c r="AC55" s="69"/>
      <c r="AD55" s="69"/>
      <c r="AE55" s="69"/>
      <c r="AF55" s="69"/>
      <c r="AG55" s="69"/>
      <c r="AH55" s="69"/>
      <c r="AI55" s="69"/>
      <c r="AJ55" s="69"/>
      <c r="AK55" s="69"/>
      <c r="AL55" s="69"/>
      <c r="AM55" s="69"/>
      <c r="AN55" s="69"/>
      <c r="AO55" s="69"/>
      <c r="AP55" s="69"/>
      <c r="AQ55" s="69">
        <f t="shared" ref="AQ55:AW55" si="163">AJ55*$H$55</f>
        <v>0</v>
      </c>
      <c r="AR55" s="69">
        <f t="shared" si="163"/>
        <v>0</v>
      </c>
      <c r="AS55" s="69">
        <f t="shared" si="163"/>
        <v>0</v>
      </c>
      <c r="AT55" s="69">
        <f t="shared" si="163"/>
        <v>0</v>
      </c>
      <c r="AU55" s="69">
        <f t="shared" si="163"/>
        <v>0</v>
      </c>
      <c r="AV55" s="69">
        <f t="shared" si="163"/>
        <v>0</v>
      </c>
      <c r="AW55" s="69">
        <f t="shared" si="163"/>
        <v>0</v>
      </c>
      <c r="AX55" s="69">
        <f t="shared" si="135"/>
        <v>0</v>
      </c>
      <c r="AY55" s="69"/>
      <c r="AZ55" s="69"/>
      <c r="BA55" s="69"/>
      <c r="BB55" s="69"/>
      <c r="BC55" s="69"/>
      <c r="BD55" s="69"/>
      <c r="BE55" s="69">
        <f t="shared" ref="BE55:BJ55" si="164">AY55*$H$55</f>
        <v>0</v>
      </c>
      <c r="BF55" s="69">
        <f t="shared" si="164"/>
        <v>0</v>
      </c>
      <c r="BG55" s="69">
        <f t="shared" si="164"/>
        <v>0</v>
      </c>
      <c r="BH55" s="69">
        <f t="shared" si="164"/>
        <v>0</v>
      </c>
      <c r="BI55" s="69">
        <f t="shared" si="164"/>
        <v>0</v>
      </c>
      <c r="BJ55" s="69">
        <f t="shared" si="164"/>
        <v>0</v>
      </c>
      <c r="BK55" s="47">
        <f t="shared" ref="BK55:BU55" si="165">Y55*$H$55</f>
        <v>0</v>
      </c>
      <c r="BL55" s="47">
        <f t="shared" si="165"/>
        <v>0</v>
      </c>
      <c r="BM55" s="47">
        <f t="shared" si="165"/>
        <v>0</v>
      </c>
      <c r="BN55" s="47">
        <f t="shared" si="165"/>
        <v>0</v>
      </c>
      <c r="BO55" s="47">
        <f t="shared" si="165"/>
        <v>0</v>
      </c>
      <c r="BP55" s="47">
        <f t="shared" si="165"/>
        <v>0</v>
      </c>
      <c r="BQ55" s="47">
        <f t="shared" si="165"/>
        <v>0</v>
      </c>
      <c r="BR55" s="47">
        <f t="shared" si="165"/>
        <v>0</v>
      </c>
      <c r="BS55" s="47">
        <f t="shared" si="165"/>
        <v>0</v>
      </c>
      <c r="BT55" s="47">
        <f t="shared" si="165"/>
        <v>0</v>
      </c>
      <c r="BU55" s="47">
        <f t="shared" si="165"/>
        <v>0</v>
      </c>
    </row>
    <row r="56" spans="1:73" ht="15" customHeight="1" x14ac:dyDescent="0.3">
      <c r="A56" s="104">
        <v>11794</v>
      </c>
      <c r="B56" s="77" t="s">
        <v>120</v>
      </c>
      <c r="C56" s="77" t="s">
        <v>24</v>
      </c>
      <c r="D56" s="77" t="s">
        <v>14</v>
      </c>
      <c r="E56" s="99"/>
      <c r="F56" s="79">
        <v>5</v>
      </c>
      <c r="G56" s="78">
        <v>92</v>
      </c>
      <c r="H56" s="79">
        <f t="shared" si="106"/>
        <v>0</v>
      </c>
      <c r="I56" s="98"/>
      <c r="J56" s="98"/>
      <c r="K56" s="98"/>
      <c r="L56" s="98"/>
      <c r="M56" s="98"/>
      <c r="N56" s="98"/>
      <c r="O56" s="98"/>
      <c r="P56" s="98"/>
      <c r="Q56" s="98"/>
      <c r="R56" s="98"/>
      <c r="S56" s="98"/>
      <c r="T56" s="98"/>
      <c r="U56" s="103">
        <v>0.315</v>
      </c>
      <c r="V56" s="43">
        <f t="shared" si="107"/>
        <v>0</v>
      </c>
      <c r="W56" s="43">
        <f t="shared" si="108"/>
        <v>0</v>
      </c>
      <c r="X56" s="69">
        <f t="shared" si="109"/>
        <v>0</v>
      </c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69"/>
      <c r="AL56" s="69"/>
      <c r="AM56" s="69"/>
      <c r="AN56" s="69"/>
      <c r="AO56" s="69"/>
      <c r="AP56" s="69"/>
      <c r="AQ56" s="69">
        <f t="shared" ref="AQ56:AW56" si="166">AJ56*$H$56</f>
        <v>0</v>
      </c>
      <c r="AR56" s="69">
        <f t="shared" si="166"/>
        <v>0</v>
      </c>
      <c r="AS56" s="69">
        <f t="shared" si="166"/>
        <v>0</v>
      </c>
      <c r="AT56" s="69">
        <f t="shared" si="166"/>
        <v>0</v>
      </c>
      <c r="AU56" s="69">
        <f t="shared" si="166"/>
        <v>0</v>
      </c>
      <c r="AV56" s="69">
        <f t="shared" si="166"/>
        <v>0</v>
      </c>
      <c r="AW56" s="69">
        <f t="shared" si="166"/>
        <v>0</v>
      </c>
      <c r="AX56" s="69">
        <f t="shared" si="135"/>
        <v>0</v>
      </c>
      <c r="AY56" s="69"/>
      <c r="AZ56" s="69"/>
      <c r="BA56" s="69"/>
      <c r="BB56" s="69"/>
      <c r="BC56" s="69"/>
      <c r="BD56" s="69"/>
      <c r="BE56" s="69">
        <f t="shared" ref="BE56:BJ56" si="167">AY56*$H$56</f>
        <v>0</v>
      </c>
      <c r="BF56" s="69">
        <f t="shared" si="167"/>
        <v>0</v>
      </c>
      <c r="BG56" s="69">
        <f t="shared" si="167"/>
        <v>0</v>
      </c>
      <c r="BH56" s="69">
        <f t="shared" si="167"/>
        <v>0</v>
      </c>
      <c r="BI56" s="69">
        <f t="shared" si="167"/>
        <v>0</v>
      </c>
      <c r="BJ56" s="69">
        <f t="shared" si="167"/>
        <v>0</v>
      </c>
      <c r="BK56" s="47">
        <f t="shared" ref="BK56:BU56" si="168">Y56*$H$56</f>
        <v>0</v>
      </c>
      <c r="BL56" s="47">
        <f t="shared" si="168"/>
        <v>0</v>
      </c>
      <c r="BM56" s="47">
        <f t="shared" si="168"/>
        <v>0</v>
      </c>
      <c r="BN56" s="47">
        <f t="shared" si="168"/>
        <v>0</v>
      </c>
      <c r="BO56" s="47">
        <f t="shared" si="168"/>
        <v>0</v>
      </c>
      <c r="BP56" s="47">
        <f t="shared" si="168"/>
        <v>0</v>
      </c>
      <c r="BQ56" s="47">
        <f t="shared" si="168"/>
        <v>0</v>
      </c>
      <c r="BR56" s="47">
        <f t="shared" si="168"/>
        <v>0</v>
      </c>
      <c r="BS56" s="47">
        <f t="shared" si="168"/>
        <v>0</v>
      </c>
      <c r="BT56" s="47">
        <f t="shared" si="168"/>
        <v>0</v>
      </c>
      <c r="BU56" s="47">
        <f t="shared" si="168"/>
        <v>0</v>
      </c>
    </row>
    <row r="57" spans="1:73" ht="15" customHeight="1" x14ac:dyDescent="0.3">
      <c r="A57" s="104"/>
      <c r="B57" s="86" t="s">
        <v>121</v>
      </c>
      <c r="C57" s="77"/>
      <c r="D57" s="77"/>
      <c r="E57" s="99" t="s">
        <v>70</v>
      </c>
      <c r="F57" s="79">
        <f>SUM(F47:F56)</f>
        <v>28</v>
      </c>
      <c r="G57" s="78">
        <f>SUM(G47:G56)</f>
        <v>1124.9000000000001</v>
      </c>
      <c r="H57" s="79">
        <f t="shared" si="106"/>
        <v>0</v>
      </c>
      <c r="I57" s="98"/>
      <c r="J57" s="98"/>
      <c r="K57" s="98"/>
      <c r="L57" s="98"/>
      <c r="M57" s="98"/>
      <c r="N57" s="98"/>
      <c r="O57" s="98"/>
      <c r="P57" s="98"/>
      <c r="Q57" s="98"/>
      <c r="R57" s="98"/>
      <c r="S57" s="98"/>
      <c r="T57" s="98"/>
      <c r="U57" s="103">
        <f>SUM(U47:U56)</f>
        <v>18.466000000000005</v>
      </c>
      <c r="V57" s="43">
        <f t="shared" si="107"/>
        <v>0</v>
      </c>
      <c r="W57" s="43">
        <f t="shared" si="108"/>
        <v>0</v>
      </c>
      <c r="X57" s="69">
        <f t="shared" si="109"/>
        <v>0</v>
      </c>
      <c r="Y57" s="69">
        <f t="shared" ref="Y57:AJ57" si="169">SUM(Y47:Y56)</f>
        <v>0</v>
      </c>
      <c r="Z57" s="69">
        <f t="shared" si="169"/>
        <v>0</v>
      </c>
      <c r="AA57" s="69">
        <f t="shared" si="169"/>
        <v>0</v>
      </c>
      <c r="AB57" s="69">
        <f t="shared" si="169"/>
        <v>0</v>
      </c>
      <c r="AC57" s="69">
        <f t="shared" si="169"/>
        <v>0</v>
      </c>
      <c r="AD57" s="69">
        <f t="shared" si="169"/>
        <v>0</v>
      </c>
      <c r="AE57" s="69">
        <f t="shared" si="169"/>
        <v>0</v>
      </c>
      <c r="AF57" s="69">
        <f t="shared" si="169"/>
        <v>0</v>
      </c>
      <c r="AG57" s="69">
        <f t="shared" si="169"/>
        <v>0</v>
      </c>
      <c r="AH57" s="69">
        <f t="shared" si="169"/>
        <v>0</v>
      </c>
      <c r="AI57" s="69">
        <f t="shared" si="169"/>
        <v>0</v>
      </c>
      <c r="AJ57" s="69">
        <f t="shared" si="169"/>
        <v>0</v>
      </c>
      <c r="AK57" s="69"/>
      <c r="AL57" s="69"/>
      <c r="AM57" s="69"/>
      <c r="AN57" s="69"/>
      <c r="AO57" s="69"/>
      <c r="AP57" s="69"/>
      <c r="AQ57" s="69">
        <f t="shared" ref="AQ57:AW57" si="170">AJ57*$H$54</f>
        <v>0</v>
      </c>
      <c r="AR57" s="69">
        <f t="shared" si="170"/>
        <v>0</v>
      </c>
      <c r="AS57" s="69">
        <f t="shared" si="170"/>
        <v>0</v>
      </c>
      <c r="AT57" s="69">
        <f t="shared" si="170"/>
        <v>0</v>
      </c>
      <c r="AU57" s="69">
        <f t="shared" si="170"/>
        <v>0</v>
      </c>
      <c r="AV57" s="69">
        <f t="shared" si="170"/>
        <v>0</v>
      </c>
      <c r="AW57" s="69">
        <f t="shared" si="170"/>
        <v>0</v>
      </c>
      <c r="AX57" s="69">
        <f t="shared" si="135"/>
        <v>0</v>
      </c>
      <c r="AY57" s="69">
        <f t="shared" ref="AY57:BD57" si="171">SUM(AY47:AY56)</f>
        <v>0</v>
      </c>
      <c r="AZ57" s="69">
        <f t="shared" si="171"/>
        <v>0</v>
      </c>
      <c r="BA57" s="69">
        <f t="shared" si="171"/>
        <v>0</v>
      </c>
      <c r="BB57" s="69">
        <f t="shared" si="171"/>
        <v>0</v>
      </c>
      <c r="BC57" s="69">
        <f t="shared" si="171"/>
        <v>0</v>
      </c>
      <c r="BD57" s="69">
        <f t="shared" si="171"/>
        <v>0</v>
      </c>
      <c r="BE57" s="69">
        <f t="shared" ref="BE57:BJ57" si="172">AY57*$H$54</f>
        <v>0</v>
      </c>
      <c r="BF57" s="69">
        <f t="shared" si="172"/>
        <v>0</v>
      </c>
      <c r="BG57" s="69">
        <f t="shared" si="172"/>
        <v>0</v>
      </c>
      <c r="BH57" s="69">
        <f t="shared" si="172"/>
        <v>0</v>
      </c>
      <c r="BI57" s="69">
        <f t="shared" si="172"/>
        <v>0</v>
      </c>
      <c r="BJ57" s="69">
        <f t="shared" si="172"/>
        <v>0</v>
      </c>
      <c r="BK57" s="47">
        <f>Y57*$H$57</f>
        <v>0</v>
      </c>
      <c r="BL57" s="47">
        <f t="shared" ref="BL57:BU57" si="173">Z57*$H$54</f>
        <v>0</v>
      </c>
      <c r="BM57" s="47">
        <f t="shared" si="173"/>
        <v>0</v>
      </c>
      <c r="BN57" s="47">
        <f t="shared" si="173"/>
        <v>0</v>
      </c>
      <c r="BO57" s="47">
        <f t="shared" si="173"/>
        <v>0</v>
      </c>
      <c r="BP57" s="47">
        <f t="shared" si="173"/>
        <v>0</v>
      </c>
      <c r="BQ57" s="47">
        <f t="shared" si="173"/>
        <v>0</v>
      </c>
      <c r="BR57" s="47">
        <f t="shared" si="173"/>
        <v>0</v>
      </c>
      <c r="BS57" s="47">
        <f t="shared" si="173"/>
        <v>0</v>
      </c>
      <c r="BT57" s="47">
        <f t="shared" si="173"/>
        <v>0</v>
      </c>
      <c r="BU57" s="47">
        <f t="shared" si="173"/>
        <v>0</v>
      </c>
    </row>
    <row r="58" spans="1:73" ht="15" customHeight="1" x14ac:dyDescent="0.3">
      <c r="A58" s="104">
        <v>15233</v>
      </c>
      <c r="B58" s="77" t="s">
        <v>122</v>
      </c>
      <c r="C58" s="77" t="s">
        <v>27</v>
      </c>
      <c r="D58" s="77" t="s">
        <v>62</v>
      </c>
      <c r="E58" s="99"/>
      <c r="F58" s="79">
        <v>3</v>
      </c>
      <c r="G58" s="94">
        <v>308.33600000000001</v>
      </c>
      <c r="H58" s="79">
        <f t="shared" si="106"/>
        <v>0</v>
      </c>
      <c r="I58" s="98"/>
      <c r="J58" s="98"/>
      <c r="K58" s="98"/>
      <c r="L58" s="98"/>
      <c r="M58" s="98"/>
      <c r="N58" s="98"/>
      <c r="O58" s="98"/>
      <c r="P58" s="98"/>
      <c r="Q58" s="98"/>
      <c r="R58" s="98"/>
      <c r="S58" s="98"/>
      <c r="T58" s="98"/>
      <c r="U58" s="103">
        <v>4.87</v>
      </c>
      <c r="V58" s="43">
        <f t="shared" si="107"/>
        <v>0</v>
      </c>
      <c r="W58" s="43">
        <f t="shared" si="108"/>
        <v>0</v>
      </c>
      <c r="X58" s="69">
        <f t="shared" si="109"/>
        <v>0</v>
      </c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69"/>
      <c r="AJ58" s="69"/>
      <c r="AK58" s="69"/>
      <c r="AL58" s="69"/>
      <c r="AM58" s="69"/>
      <c r="AN58" s="69"/>
      <c r="AO58" s="69"/>
      <c r="AP58" s="69"/>
      <c r="AQ58" s="69">
        <f t="shared" ref="AQ58:AW58" si="174">AJ58*$H$58</f>
        <v>0</v>
      </c>
      <c r="AR58" s="69">
        <f t="shared" si="174"/>
        <v>0</v>
      </c>
      <c r="AS58" s="69">
        <f t="shared" si="174"/>
        <v>0</v>
      </c>
      <c r="AT58" s="69">
        <f t="shared" si="174"/>
        <v>0</v>
      </c>
      <c r="AU58" s="69">
        <f t="shared" si="174"/>
        <v>0</v>
      </c>
      <c r="AV58" s="69">
        <f t="shared" si="174"/>
        <v>0</v>
      </c>
      <c r="AW58" s="69">
        <f t="shared" si="174"/>
        <v>0</v>
      </c>
      <c r="AX58" s="69">
        <f t="shared" si="135"/>
        <v>0</v>
      </c>
      <c r="AY58" s="69"/>
      <c r="AZ58" s="69"/>
      <c r="BA58" s="69"/>
      <c r="BB58" s="69"/>
      <c r="BC58" s="69"/>
      <c r="BD58" s="69"/>
      <c r="BE58" s="69">
        <f t="shared" ref="BE58:BJ58" si="175">AY58*$H$58</f>
        <v>0</v>
      </c>
      <c r="BF58" s="69">
        <f t="shared" si="175"/>
        <v>0</v>
      </c>
      <c r="BG58" s="69">
        <f t="shared" si="175"/>
        <v>0</v>
      </c>
      <c r="BH58" s="69">
        <f t="shared" si="175"/>
        <v>0</v>
      </c>
      <c r="BI58" s="69">
        <f t="shared" si="175"/>
        <v>0</v>
      </c>
      <c r="BJ58" s="69">
        <f t="shared" si="175"/>
        <v>0</v>
      </c>
      <c r="BK58" s="47">
        <f t="shared" ref="BK58:BU58" si="176">Y58*$H$58</f>
        <v>0</v>
      </c>
      <c r="BL58" s="47">
        <f t="shared" si="176"/>
        <v>0</v>
      </c>
      <c r="BM58" s="47">
        <f t="shared" si="176"/>
        <v>0</v>
      </c>
      <c r="BN58" s="47">
        <f t="shared" si="176"/>
        <v>0</v>
      </c>
      <c r="BO58" s="47">
        <f t="shared" si="176"/>
        <v>0</v>
      </c>
      <c r="BP58" s="47">
        <f t="shared" si="176"/>
        <v>0</v>
      </c>
      <c r="BQ58" s="47">
        <f t="shared" si="176"/>
        <v>0</v>
      </c>
      <c r="BR58" s="47">
        <f t="shared" si="176"/>
        <v>0</v>
      </c>
      <c r="BS58" s="47">
        <f t="shared" si="176"/>
        <v>0</v>
      </c>
      <c r="BT58" s="47">
        <f t="shared" si="176"/>
        <v>0</v>
      </c>
      <c r="BU58" s="47">
        <f t="shared" si="176"/>
        <v>0</v>
      </c>
    </row>
    <row r="59" spans="1:73" ht="15" customHeight="1" x14ac:dyDescent="0.3">
      <c r="A59" s="104">
        <v>15159</v>
      </c>
      <c r="B59" s="77" t="s">
        <v>123</v>
      </c>
      <c r="C59" s="77" t="s">
        <v>27</v>
      </c>
      <c r="D59" s="77" t="s">
        <v>62</v>
      </c>
      <c r="E59" s="107"/>
      <c r="F59" s="79">
        <v>3</v>
      </c>
      <c r="G59" s="78">
        <v>263.03199999999998</v>
      </c>
      <c r="H59" s="79">
        <f t="shared" si="106"/>
        <v>0</v>
      </c>
      <c r="I59" s="98"/>
      <c r="J59" s="98"/>
      <c r="K59" s="98"/>
      <c r="L59" s="98"/>
      <c r="M59" s="98"/>
      <c r="N59" s="98"/>
      <c r="O59" s="98"/>
      <c r="P59" s="98"/>
      <c r="Q59" s="98"/>
      <c r="R59" s="98"/>
      <c r="S59" s="98"/>
      <c r="T59" s="98"/>
      <c r="U59" s="103">
        <v>4.0419999999999998</v>
      </c>
      <c r="V59" s="43">
        <f t="shared" si="107"/>
        <v>0</v>
      </c>
      <c r="W59" s="43">
        <f t="shared" si="108"/>
        <v>0</v>
      </c>
      <c r="X59" s="69">
        <f t="shared" si="109"/>
        <v>0</v>
      </c>
      <c r="Y59" s="69"/>
      <c r="Z59" s="69"/>
      <c r="AA59" s="69"/>
      <c r="AB59" s="69"/>
      <c r="AC59" s="69"/>
      <c r="AD59" s="69"/>
      <c r="AE59" s="69"/>
      <c r="AF59" s="69"/>
      <c r="AG59" s="69"/>
      <c r="AH59" s="69"/>
      <c r="AI59" s="69"/>
      <c r="AJ59" s="69"/>
      <c r="AK59" s="69"/>
      <c r="AL59" s="69"/>
      <c r="AM59" s="69"/>
      <c r="AN59" s="69"/>
      <c r="AO59" s="69"/>
      <c r="AP59" s="69"/>
      <c r="AQ59" s="69">
        <f t="shared" ref="AQ59:AW59" si="177">AJ59*$H$59</f>
        <v>0</v>
      </c>
      <c r="AR59" s="69">
        <f t="shared" si="177"/>
        <v>0</v>
      </c>
      <c r="AS59" s="69">
        <f t="shared" si="177"/>
        <v>0</v>
      </c>
      <c r="AT59" s="69">
        <f t="shared" si="177"/>
        <v>0</v>
      </c>
      <c r="AU59" s="69">
        <f t="shared" si="177"/>
        <v>0</v>
      </c>
      <c r="AV59" s="69">
        <f t="shared" si="177"/>
        <v>0</v>
      </c>
      <c r="AW59" s="69">
        <f t="shared" si="177"/>
        <v>0</v>
      </c>
      <c r="AX59" s="69">
        <f t="shared" si="135"/>
        <v>0</v>
      </c>
      <c r="AY59" s="69"/>
      <c r="AZ59" s="69"/>
      <c r="BA59" s="69"/>
      <c r="BB59" s="69"/>
      <c r="BC59" s="69"/>
      <c r="BD59" s="69"/>
      <c r="BE59" s="69">
        <f t="shared" ref="BE59:BJ59" si="178">AY59*$H$59</f>
        <v>0</v>
      </c>
      <c r="BF59" s="69">
        <f t="shared" si="178"/>
        <v>0</v>
      </c>
      <c r="BG59" s="69">
        <f t="shared" si="178"/>
        <v>0</v>
      </c>
      <c r="BH59" s="69">
        <f t="shared" si="178"/>
        <v>0</v>
      </c>
      <c r="BI59" s="69">
        <f t="shared" si="178"/>
        <v>0</v>
      </c>
      <c r="BJ59" s="69">
        <f t="shared" si="178"/>
        <v>0</v>
      </c>
      <c r="BK59" s="47">
        <f t="shared" ref="BK59:BU59" si="179">Y59*$H$59</f>
        <v>0</v>
      </c>
      <c r="BL59" s="47">
        <f t="shared" si="179"/>
        <v>0</v>
      </c>
      <c r="BM59" s="47">
        <f t="shared" si="179"/>
        <v>0</v>
      </c>
      <c r="BN59" s="47">
        <f t="shared" si="179"/>
        <v>0</v>
      </c>
      <c r="BO59" s="47">
        <f t="shared" si="179"/>
        <v>0</v>
      </c>
      <c r="BP59" s="47">
        <f t="shared" si="179"/>
        <v>0</v>
      </c>
      <c r="BQ59" s="47">
        <f t="shared" si="179"/>
        <v>0</v>
      </c>
      <c r="BR59" s="47">
        <f t="shared" si="179"/>
        <v>0</v>
      </c>
      <c r="BS59" s="47">
        <f t="shared" si="179"/>
        <v>0</v>
      </c>
      <c r="BT59" s="47">
        <f t="shared" si="179"/>
        <v>0</v>
      </c>
      <c r="BU59" s="47">
        <f t="shared" si="179"/>
        <v>0</v>
      </c>
    </row>
    <row r="60" spans="1:73" ht="15" customHeight="1" x14ac:dyDescent="0.3">
      <c r="A60" s="104">
        <v>15283</v>
      </c>
      <c r="B60" s="77" t="s">
        <v>124</v>
      </c>
      <c r="C60" s="77" t="s">
        <v>27</v>
      </c>
      <c r="D60" s="77" t="s">
        <v>115</v>
      </c>
      <c r="E60" s="107"/>
      <c r="F60" s="79">
        <v>4</v>
      </c>
      <c r="G60" s="94">
        <v>116.536</v>
      </c>
      <c r="H60" s="79">
        <f t="shared" si="106"/>
        <v>0</v>
      </c>
      <c r="I60" s="98"/>
      <c r="J60" s="98"/>
      <c r="K60" s="98"/>
      <c r="L60" s="98"/>
      <c r="M60" s="98"/>
      <c r="N60" s="98"/>
      <c r="O60" s="98"/>
      <c r="P60" s="98"/>
      <c r="Q60" s="98"/>
      <c r="R60" s="98"/>
      <c r="S60" s="98"/>
      <c r="T60" s="98"/>
      <c r="U60" s="103">
        <v>1.821</v>
      </c>
      <c r="V60" s="43">
        <f t="shared" si="107"/>
        <v>0</v>
      </c>
      <c r="W60" s="43">
        <f t="shared" si="108"/>
        <v>0</v>
      </c>
      <c r="X60" s="69">
        <f t="shared" si="109"/>
        <v>0</v>
      </c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>
        <f t="shared" ref="AQ60:AW60" si="180">AJ60*$H$60</f>
        <v>0</v>
      </c>
      <c r="AR60" s="69">
        <f t="shared" si="180"/>
        <v>0</v>
      </c>
      <c r="AS60" s="69">
        <f t="shared" si="180"/>
        <v>0</v>
      </c>
      <c r="AT60" s="69">
        <f t="shared" si="180"/>
        <v>0</v>
      </c>
      <c r="AU60" s="69">
        <f t="shared" si="180"/>
        <v>0</v>
      </c>
      <c r="AV60" s="69">
        <f t="shared" si="180"/>
        <v>0</v>
      </c>
      <c r="AW60" s="69">
        <f t="shared" si="180"/>
        <v>0</v>
      </c>
      <c r="AX60" s="69">
        <f t="shared" si="135"/>
        <v>0</v>
      </c>
      <c r="AY60" s="69"/>
      <c r="AZ60" s="69"/>
      <c r="BA60" s="69"/>
      <c r="BB60" s="69"/>
      <c r="BC60" s="69"/>
      <c r="BD60" s="69"/>
      <c r="BE60" s="69">
        <f t="shared" ref="BE60:BJ60" si="181">AY60*$H$60</f>
        <v>0</v>
      </c>
      <c r="BF60" s="69">
        <f t="shared" si="181"/>
        <v>0</v>
      </c>
      <c r="BG60" s="69">
        <f t="shared" si="181"/>
        <v>0</v>
      </c>
      <c r="BH60" s="69">
        <f t="shared" si="181"/>
        <v>0</v>
      </c>
      <c r="BI60" s="69">
        <f t="shared" si="181"/>
        <v>0</v>
      </c>
      <c r="BJ60" s="69">
        <f t="shared" si="181"/>
        <v>0</v>
      </c>
      <c r="BK60" s="47">
        <f t="shared" ref="BK60:BU60" si="182">Y60*$H$60</f>
        <v>0</v>
      </c>
      <c r="BL60" s="47">
        <f t="shared" si="182"/>
        <v>0</v>
      </c>
      <c r="BM60" s="47">
        <f t="shared" si="182"/>
        <v>0</v>
      </c>
      <c r="BN60" s="47">
        <f t="shared" si="182"/>
        <v>0</v>
      </c>
      <c r="BO60" s="47">
        <f t="shared" si="182"/>
        <v>0</v>
      </c>
      <c r="BP60" s="47">
        <f t="shared" si="182"/>
        <v>0</v>
      </c>
      <c r="BQ60" s="47">
        <f t="shared" si="182"/>
        <v>0</v>
      </c>
      <c r="BR60" s="47">
        <f t="shared" si="182"/>
        <v>0</v>
      </c>
      <c r="BS60" s="47">
        <f t="shared" si="182"/>
        <v>0</v>
      </c>
      <c r="BT60" s="47">
        <f t="shared" si="182"/>
        <v>0</v>
      </c>
      <c r="BU60" s="47">
        <f t="shared" si="182"/>
        <v>0</v>
      </c>
    </row>
    <row r="61" spans="1:73" ht="15" customHeight="1" x14ac:dyDescent="0.3">
      <c r="A61" s="104">
        <v>15667</v>
      </c>
      <c r="B61" s="77" t="s">
        <v>125</v>
      </c>
      <c r="C61" s="77" t="s">
        <v>27</v>
      </c>
      <c r="D61" s="77" t="s">
        <v>115</v>
      </c>
      <c r="E61" s="107"/>
      <c r="F61" s="79">
        <v>6</v>
      </c>
      <c r="G61" s="94">
        <v>167.244</v>
      </c>
      <c r="H61" s="79">
        <f t="shared" si="106"/>
        <v>0</v>
      </c>
      <c r="I61" s="98"/>
      <c r="J61" s="98"/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103">
        <v>2.7490000000000001</v>
      </c>
      <c r="V61" s="43">
        <f t="shared" si="107"/>
        <v>0</v>
      </c>
      <c r="W61" s="43">
        <f t="shared" si="108"/>
        <v>0</v>
      </c>
      <c r="X61" s="69">
        <f t="shared" si="109"/>
        <v>0</v>
      </c>
      <c r="Y61" s="69"/>
      <c r="Z61" s="69"/>
      <c r="AA61" s="69"/>
      <c r="AB61" s="69"/>
      <c r="AC61" s="69"/>
      <c r="AD61" s="69"/>
      <c r="AE61" s="69"/>
      <c r="AF61" s="69"/>
      <c r="AG61" s="69"/>
      <c r="AH61" s="69"/>
      <c r="AI61" s="69"/>
      <c r="AJ61" s="69"/>
      <c r="AK61" s="69"/>
      <c r="AL61" s="69"/>
      <c r="AM61" s="69"/>
      <c r="AN61" s="69"/>
      <c r="AO61" s="69"/>
      <c r="AP61" s="69"/>
      <c r="AQ61" s="69">
        <f t="shared" ref="AQ61:AW61" si="183">AJ61*$H$61</f>
        <v>0</v>
      </c>
      <c r="AR61" s="69">
        <f t="shared" si="183"/>
        <v>0</v>
      </c>
      <c r="AS61" s="69">
        <f t="shared" si="183"/>
        <v>0</v>
      </c>
      <c r="AT61" s="69">
        <f t="shared" si="183"/>
        <v>0</v>
      </c>
      <c r="AU61" s="69">
        <f t="shared" si="183"/>
        <v>0</v>
      </c>
      <c r="AV61" s="69">
        <f t="shared" si="183"/>
        <v>0</v>
      </c>
      <c r="AW61" s="69">
        <f t="shared" si="183"/>
        <v>0</v>
      </c>
      <c r="AX61" s="69">
        <f t="shared" si="135"/>
        <v>0</v>
      </c>
      <c r="AY61" s="69"/>
      <c r="AZ61" s="69"/>
      <c r="BA61" s="69"/>
      <c r="BB61" s="69"/>
      <c r="BC61" s="69"/>
      <c r="BD61" s="69"/>
      <c r="BE61" s="69">
        <f t="shared" ref="BE61:BJ61" si="184">AY61*$H$61</f>
        <v>0</v>
      </c>
      <c r="BF61" s="69">
        <f t="shared" si="184"/>
        <v>0</v>
      </c>
      <c r="BG61" s="69">
        <f t="shared" si="184"/>
        <v>0</v>
      </c>
      <c r="BH61" s="69">
        <f t="shared" si="184"/>
        <v>0</v>
      </c>
      <c r="BI61" s="69">
        <f t="shared" si="184"/>
        <v>0</v>
      </c>
      <c r="BJ61" s="69">
        <f t="shared" si="184"/>
        <v>0</v>
      </c>
      <c r="BK61" s="47">
        <f t="shared" ref="BK61:BU61" si="185">Y61*$H$61</f>
        <v>0</v>
      </c>
      <c r="BL61" s="47">
        <f t="shared" si="185"/>
        <v>0</v>
      </c>
      <c r="BM61" s="47">
        <f t="shared" si="185"/>
        <v>0</v>
      </c>
      <c r="BN61" s="47">
        <f t="shared" si="185"/>
        <v>0</v>
      </c>
      <c r="BO61" s="47">
        <f t="shared" si="185"/>
        <v>0</v>
      </c>
      <c r="BP61" s="47">
        <f t="shared" si="185"/>
        <v>0</v>
      </c>
      <c r="BQ61" s="47">
        <f t="shared" si="185"/>
        <v>0</v>
      </c>
      <c r="BR61" s="47">
        <f t="shared" si="185"/>
        <v>0</v>
      </c>
      <c r="BS61" s="47">
        <f t="shared" si="185"/>
        <v>0</v>
      </c>
      <c r="BT61" s="47">
        <f t="shared" si="185"/>
        <v>0</v>
      </c>
      <c r="BU61" s="47">
        <f t="shared" si="185"/>
        <v>0</v>
      </c>
    </row>
    <row r="62" spans="1:73" ht="15" customHeight="1" x14ac:dyDescent="0.3">
      <c r="A62" s="104">
        <v>15282</v>
      </c>
      <c r="B62" s="77" t="s">
        <v>126</v>
      </c>
      <c r="C62" s="77" t="s">
        <v>27</v>
      </c>
      <c r="D62" s="77" t="s">
        <v>115</v>
      </c>
      <c r="E62" s="107"/>
      <c r="F62" s="79">
        <v>4</v>
      </c>
      <c r="G62" s="94">
        <v>167.636</v>
      </c>
      <c r="H62" s="79">
        <f t="shared" si="106"/>
        <v>0</v>
      </c>
      <c r="I62" s="98"/>
      <c r="J62" s="98"/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103">
        <v>2.7559999999999998</v>
      </c>
      <c r="V62" s="43">
        <f t="shared" si="107"/>
        <v>0</v>
      </c>
      <c r="W62" s="43">
        <f t="shared" si="108"/>
        <v>0</v>
      </c>
      <c r="X62" s="69">
        <f t="shared" si="109"/>
        <v>0</v>
      </c>
      <c r="Y62" s="69"/>
      <c r="Z62" s="69"/>
      <c r="AA62" s="69"/>
      <c r="AB62" s="69"/>
      <c r="AC62" s="69"/>
      <c r="AD62" s="69"/>
      <c r="AE62" s="69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69">
        <f t="shared" ref="AQ62:AW62" si="186">AJ62*$H$62</f>
        <v>0</v>
      </c>
      <c r="AR62" s="69">
        <f t="shared" si="186"/>
        <v>0</v>
      </c>
      <c r="AS62" s="69">
        <f t="shared" si="186"/>
        <v>0</v>
      </c>
      <c r="AT62" s="69">
        <f t="shared" si="186"/>
        <v>0</v>
      </c>
      <c r="AU62" s="69">
        <f t="shared" si="186"/>
        <v>0</v>
      </c>
      <c r="AV62" s="69">
        <f t="shared" si="186"/>
        <v>0</v>
      </c>
      <c r="AW62" s="69">
        <f t="shared" si="186"/>
        <v>0</v>
      </c>
      <c r="AX62" s="69">
        <f t="shared" si="135"/>
        <v>0</v>
      </c>
      <c r="AY62" s="69"/>
      <c r="AZ62" s="69"/>
      <c r="BA62" s="69"/>
      <c r="BB62" s="69"/>
      <c r="BC62" s="69"/>
      <c r="BD62" s="69"/>
      <c r="BE62" s="69">
        <f t="shared" ref="BE62:BJ62" si="187">AY62*$H$62</f>
        <v>0</v>
      </c>
      <c r="BF62" s="69">
        <f t="shared" si="187"/>
        <v>0</v>
      </c>
      <c r="BG62" s="69">
        <f t="shared" si="187"/>
        <v>0</v>
      </c>
      <c r="BH62" s="69">
        <f t="shared" si="187"/>
        <v>0</v>
      </c>
      <c r="BI62" s="69">
        <f t="shared" si="187"/>
        <v>0</v>
      </c>
      <c r="BJ62" s="69">
        <f t="shared" si="187"/>
        <v>0</v>
      </c>
      <c r="BK62" s="47">
        <f t="shared" ref="BK62:BU62" si="188">Y62*$H$62</f>
        <v>0</v>
      </c>
      <c r="BL62" s="47">
        <f t="shared" si="188"/>
        <v>0</v>
      </c>
      <c r="BM62" s="47">
        <f t="shared" si="188"/>
        <v>0</v>
      </c>
      <c r="BN62" s="47">
        <f t="shared" si="188"/>
        <v>0</v>
      </c>
      <c r="BO62" s="47">
        <f t="shared" si="188"/>
        <v>0</v>
      </c>
      <c r="BP62" s="47">
        <f t="shared" si="188"/>
        <v>0</v>
      </c>
      <c r="BQ62" s="47">
        <f t="shared" si="188"/>
        <v>0</v>
      </c>
      <c r="BR62" s="47">
        <f t="shared" si="188"/>
        <v>0</v>
      </c>
      <c r="BS62" s="47">
        <f t="shared" si="188"/>
        <v>0</v>
      </c>
      <c r="BT62" s="47">
        <f t="shared" si="188"/>
        <v>0</v>
      </c>
      <c r="BU62" s="47">
        <f t="shared" si="188"/>
        <v>0</v>
      </c>
    </row>
    <row r="63" spans="1:73" ht="15" customHeight="1" x14ac:dyDescent="0.3">
      <c r="A63" s="104">
        <v>15288</v>
      </c>
      <c r="B63" s="77" t="s">
        <v>127</v>
      </c>
      <c r="C63" s="77" t="s">
        <v>29</v>
      </c>
      <c r="D63" s="77" t="s">
        <v>17</v>
      </c>
      <c r="E63" s="107"/>
      <c r="F63" s="79">
        <v>4</v>
      </c>
      <c r="G63" s="94">
        <v>119.364</v>
      </c>
      <c r="H63" s="79">
        <f t="shared" si="106"/>
        <v>0</v>
      </c>
      <c r="I63" s="98"/>
      <c r="J63" s="98"/>
      <c r="K63" s="98"/>
      <c r="L63" s="98"/>
      <c r="M63" s="98"/>
      <c r="N63" s="98"/>
      <c r="O63" s="98"/>
      <c r="P63" s="98"/>
      <c r="Q63" s="98"/>
      <c r="R63" s="98"/>
      <c r="S63" s="98"/>
      <c r="T63" s="98"/>
      <c r="U63" s="103">
        <v>2.1989999999999998</v>
      </c>
      <c r="V63" s="43">
        <f t="shared" si="107"/>
        <v>0</v>
      </c>
      <c r="W63" s="43">
        <f t="shared" si="108"/>
        <v>0</v>
      </c>
      <c r="X63" s="69">
        <f t="shared" si="109"/>
        <v>0</v>
      </c>
      <c r="Y63" s="69"/>
      <c r="Z63" s="69"/>
      <c r="AA63" s="69"/>
      <c r="AB63" s="69"/>
      <c r="AC63" s="69"/>
      <c r="AD63" s="69"/>
      <c r="AE63" s="69"/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69">
        <f t="shared" ref="AQ63:AW63" si="189">AJ63*$H$63</f>
        <v>0</v>
      </c>
      <c r="AR63" s="69">
        <f t="shared" si="189"/>
        <v>0</v>
      </c>
      <c r="AS63" s="69">
        <f t="shared" si="189"/>
        <v>0</v>
      </c>
      <c r="AT63" s="69">
        <f t="shared" si="189"/>
        <v>0</v>
      </c>
      <c r="AU63" s="69">
        <f t="shared" si="189"/>
        <v>0</v>
      </c>
      <c r="AV63" s="69">
        <f t="shared" si="189"/>
        <v>0</v>
      </c>
      <c r="AW63" s="69">
        <f t="shared" si="189"/>
        <v>0</v>
      </c>
      <c r="AX63" s="69">
        <f t="shared" si="135"/>
        <v>0</v>
      </c>
      <c r="AY63" s="69"/>
      <c r="AZ63" s="69"/>
      <c r="BA63" s="69"/>
      <c r="BB63" s="69"/>
      <c r="BC63" s="69"/>
      <c r="BD63" s="69"/>
      <c r="BE63" s="69">
        <f t="shared" ref="BE63:BJ63" si="190">AY63*$H$63</f>
        <v>0</v>
      </c>
      <c r="BF63" s="69">
        <f t="shared" si="190"/>
        <v>0</v>
      </c>
      <c r="BG63" s="69">
        <f t="shared" si="190"/>
        <v>0</v>
      </c>
      <c r="BH63" s="69">
        <f t="shared" si="190"/>
        <v>0</v>
      </c>
      <c r="BI63" s="69">
        <f t="shared" si="190"/>
        <v>0</v>
      </c>
      <c r="BJ63" s="69">
        <f t="shared" si="190"/>
        <v>0</v>
      </c>
      <c r="BK63" s="47">
        <f t="shared" ref="BK63:BU63" si="191">Y63*$H$63</f>
        <v>0</v>
      </c>
      <c r="BL63" s="47">
        <f t="shared" si="191"/>
        <v>0</v>
      </c>
      <c r="BM63" s="47">
        <f t="shared" si="191"/>
        <v>0</v>
      </c>
      <c r="BN63" s="47">
        <f t="shared" si="191"/>
        <v>0</v>
      </c>
      <c r="BO63" s="47">
        <f t="shared" si="191"/>
        <v>0</v>
      </c>
      <c r="BP63" s="47">
        <f t="shared" si="191"/>
        <v>0</v>
      </c>
      <c r="BQ63" s="47">
        <f t="shared" si="191"/>
        <v>0</v>
      </c>
      <c r="BR63" s="47">
        <f t="shared" si="191"/>
        <v>0</v>
      </c>
      <c r="BS63" s="47">
        <f t="shared" si="191"/>
        <v>0</v>
      </c>
      <c r="BT63" s="47">
        <f t="shared" si="191"/>
        <v>0</v>
      </c>
      <c r="BU63" s="47">
        <f t="shared" si="191"/>
        <v>0</v>
      </c>
    </row>
    <row r="64" spans="1:73" ht="15" customHeight="1" x14ac:dyDescent="0.3">
      <c r="A64" s="104">
        <v>15234</v>
      </c>
      <c r="B64" s="77" t="s">
        <v>128</v>
      </c>
      <c r="C64" s="77" t="s">
        <v>26</v>
      </c>
      <c r="D64" s="77" t="s">
        <v>17</v>
      </c>
      <c r="E64" s="107"/>
      <c r="F64" s="79">
        <v>4</v>
      </c>
      <c r="G64" s="94">
        <v>116.032</v>
      </c>
      <c r="H64" s="79">
        <f t="shared" si="106"/>
        <v>0</v>
      </c>
      <c r="I64" s="98"/>
      <c r="J64" s="98"/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103">
        <v>2.0510000000000002</v>
      </c>
      <c r="V64" s="43">
        <f t="shared" si="107"/>
        <v>0</v>
      </c>
      <c r="W64" s="43">
        <f t="shared" si="108"/>
        <v>0</v>
      </c>
      <c r="X64" s="69">
        <f t="shared" si="109"/>
        <v>0</v>
      </c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69"/>
      <c r="AO64" s="69"/>
      <c r="AP64" s="69"/>
      <c r="AQ64" s="69">
        <f t="shared" ref="AQ64:AW64" si="192">AJ64*$H$64</f>
        <v>0</v>
      </c>
      <c r="AR64" s="69">
        <f t="shared" si="192"/>
        <v>0</v>
      </c>
      <c r="AS64" s="69">
        <f t="shared" si="192"/>
        <v>0</v>
      </c>
      <c r="AT64" s="69">
        <f t="shared" si="192"/>
        <v>0</v>
      </c>
      <c r="AU64" s="69">
        <f t="shared" si="192"/>
        <v>0</v>
      </c>
      <c r="AV64" s="69">
        <f t="shared" si="192"/>
        <v>0</v>
      </c>
      <c r="AW64" s="69">
        <f t="shared" si="192"/>
        <v>0</v>
      </c>
      <c r="AX64" s="69">
        <f t="shared" si="135"/>
        <v>0</v>
      </c>
      <c r="AY64" s="69"/>
      <c r="AZ64" s="69"/>
      <c r="BA64" s="69"/>
      <c r="BB64" s="69"/>
      <c r="BC64" s="69"/>
      <c r="BD64" s="69"/>
      <c r="BE64" s="69">
        <f t="shared" ref="BE64:BJ64" si="193">AY64*$H$64</f>
        <v>0</v>
      </c>
      <c r="BF64" s="69">
        <f t="shared" si="193"/>
        <v>0</v>
      </c>
      <c r="BG64" s="69">
        <f t="shared" si="193"/>
        <v>0</v>
      </c>
      <c r="BH64" s="69">
        <f t="shared" si="193"/>
        <v>0</v>
      </c>
      <c r="BI64" s="69">
        <f t="shared" si="193"/>
        <v>0</v>
      </c>
      <c r="BJ64" s="69">
        <f t="shared" si="193"/>
        <v>0</v>
      </c>
      <c r="BK64" s="47">
        <f t="shared" ref="BK64:BU64" si="194">Y64*$H$64</f>
        <v>0</v>
      </c>
      <c r="BL64" s="47">
        <f t="shared" si="194"/>
        <v>0</v>
      </c>
      <c r="BM64" s="47">
        <f t="shared" si="194"/>
        <v>0</v>
      </c>
      <c r="BN64" s="47">
        <f t="shared" si="194"/>
        <v>0</v>
      </c>
      <c r="BO64" s="47">
        <f t="shared" si="194"/>
        <v>0</v>
      </c>
      <c r="BP64" s="47">
        <f t="shared" si="194"/>
        <v>0</v>
      </c>
      <c r="BQ64" s="47">
        <f t="shared" si="194"/>
        <v>0</v>
      </c>
      <c r="BR64" s="47">
        <f t="shared" si="194"/>
        <v>0</v>
      </c>
      <c r="BS64" s="47">
        <f t="shared" si="194"/>
        <v>0</v>
      </c>
      <c r="BT64" s="47">
        <f t="shared" si="194"/>
        <v>0</v>
      </c>
      <c r="BU64" s="47">
        <f t="shared" si="194"/>
        <v>0</v>
      </c>
    </row>
    <row r="65" spans="1:73" ht="15" customHeight="1" x14ac:dyDescent="0.3">
      <c r="A65" s="104">
        <v>15289</v>
      </c>
      <c r="B65" s="77" t="s">
        <v>129</v>
      </c>
      <c r="C65" s="77" t="s">
        <v>26</v>
      </c>
      <c r="D65" s="77" t="s">
        <v>16</v>
      </c>
      <c r="E65" s="107"/>
      <c r="F65" s="79">
        <v>10</v>
      </c>
      <c r="G65" s="94">
        <v>107.71599999999999</v>
      </c>
      <c r="H65" s="79">
        <f t="shared" si="106"/>
        <v>0</v>
      </c>
      <c r="I65" s="98"/>
      <c r="J65" s="98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103">
        <v>1.7130000000000001</v>
      </c>
      <c r="V65" s="43">
        <f t="shared" si="107"/>
        <v>0</v>
      </c>
      <c r="W65" s="43">
        <f t="shared" si="108"/>
        <v>0</v>
      </c>
      <c r="X65" s="69">
        <f t="shared" si="109"/>
        <v>0</v>
      </c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69">
        <f t="shared" ref="AQ65:AW65" si="195">AJ65*$H$65</f>
        <v>0</v>
      </c>
      <c r="AR65" s="69">
        <f t="shared" si="195"/>
        <v>0</v>
      </c>
      <c r="AS65" s="69">
        <f t="shared" si="195"/>
        <v>0</v>
      </c>
      <c r="AT65" s="69">
        <f t="shared" si="195"/>
        <v>0</v>
      </c>
      <c r="AU65" s="69">
        <f t="shared" si="195"/>
        <v>0</v>
      </c>
      <c r="AV65" s="69">
        <f t="shared" si="195"/>
        <v>0</v>
      </c>
      <c r="AW65" s="69">
        <f t="shared" si="195"/>
        <v>0</v>
      </c>
      <c r="AX65" s="69">
        <f t="shared" si="135"/>
        <v>0</v>
      </c>
      <c r="AY65" s="69"/>
      <c r="AZ65" s="69"/>
      <c r="BA65" s="69"/>
      <c r="BB65" s="69"/>
      <c r="BC65" s="69"/>
      <c r="BD65" s="69"/>
      <c r="BE65" s="69">
        <f t="shared" ref="BE65:BJ65" si="196">AY65*$H$65</f>
        <v>0</v>
      </c>
      <c r="BF65" s="69">
        <f t="shared" si="196"/>
        <v>0</v>
      </c>
      <c r="BG65" s="69">
        <f t="shared" si="196"/>
        <v>0</v>
      </c>
      <c r="BH65" s="69">
        <f t="shared" si="196"/>
        <v>0</v>
      </c>
      <c r="BI65" s="69">
        <f t="shared" si="196"/>
        <v>0</v>
      </c>
      <c r="BJ65" s="69">
        <f t="shared" si="196"/>
        <v>0</v>
      </c>
      <c r="BK65" s="47">
        <f t="shared" ref="BK65:BU65" si="197">Y65*$H$65</f>
        <v>0</v>
      </c>
      <c r="BL65" s="47">
        <f t="shared" si="197"/>
        <v>0</v>
      </c>
      <c r="BM65" s="47">
        <f t="shared" si="197"/>
        <v>0</v>
      </c>
      <c r="BN65" s="47">
        <f t="shared" si="197"/>
        <v>0</v>
      </c>
      <c r="BO65" s="47">
        <f t="shared" si="197"/>
        <v>0</v>
      </c>
      <c r="BP65" s="47">
        <f t="shared" si="197"/>
        <v>0</v>
      </c>
      <c r="BQ65" s="47">
        <f t="shared" si="197"/>
        <v>0</v>
      </c>
      <c r="BR65" s="47">
        <f t="shared" si="197"/>
        <v>0</v>
      </c>
      <c r="BS65" s="47">
        <f t="shared" si="197"/>
        <v>0</v>
      </c>
      <c r="BT65" s="47">
        <f t="shared" si="197"/>
        <v>0</v>
      </c>
      <c r="BU65" s="47">
        <f t="shared" si="197"/>
        <v>0</v>
      </c>
    </row>
    <row r="66" spans="1:73" ht="15" customHeight="1" x14ac:dyDescent="0.3">
      <c r="A66" s="104">
        <v>15250</v>
      </c>
      <c r="B66" s="77" t="s">
        <v>130</v>
      </c>
      <c r="C66" s="77" t="s">
        <v>26</v>
      </c>
      <c r="D66" s="77" t="s">
        <v>16</v>
      </c>
      <c r="E66" s="107"/>
      <c r="F66" s="79">
        <v>13</v>
      </c>
      <c r="G66" s="94">
        <v>96.74</v>
      </c>
      <c r="H66" s="79">
        <f t="shared" ref="H66:H97" si="198">SUM(I66:T66)</f>
        <v>0</v>
      </c>
      <c r="I66" s="98"/>
      <c r="J66" s="98"/>
      <c r="K66" s="98"/>
      <c r="L66" s="98"/>
      <c r="M66" s="98"/>
      <c r="N66" s="98"/>
      <c r="O66" s="98"/>
      <c r="P66" s="98"/>
      <c r="Q66" s="98"/>
      <c r="R66" s="98"/>
      <c r="S66" s="98"/>
      <c r="T66" s="98"/>
      <c r="U66" s="103">
        <v>1.4770000000000001</v>
      </c>
      <c r="V66" s="43">
        <f t="shared" ref="V66:V97" si="199">H66*U66</f>
        <v>0</v>
      </c>
      <c r="W66" s="43">
        <f t="shared" ref="W66:W87" si="200">H66*G66</f>
        <v>0</v>
      </c>
      <c r="X66" s="69">
        <f t="shared" ref="X66:X87" si="201">F66*H66</f>
        <v>0</v>
      </c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/>
      <c r="AM66" s="69"/>
      <c r="AN66" s="69"/>
      <c r="AO66" s="69"/>
      <c r="AP66" s="69"/>
      <c r="AQ66" s="69">
        <f t="shared" ref="AQ66:AW66" si="202">AJ66*$H$66</f>
        <v>0</v>
      </c>
      <c r="AR66" s="69">
        <f t="shared" si="202"/>
        <v>0</v>
      </c>
      <c r="AS66" s="69">
        <f t="shared" si="202"/>
        <v>0</v>
      </c>
      <c r="AT66" s="69">
        <f t="shared" si="202"/>
        <v>0</v>
      </c>
      <c r="AU66" s="69">
        <f t="shared" si="202"/>
        <v>0</v>
      </c>
      <c r="AV66" s="69">
        <f t="shared" si="202"/>
        <v>0</v>
      </c>
      <c r="AW66" s="69">
        <f t="shared" si="202"/>
        <v>0</v>
      </c>
      <c r="AX66" s="69">
        <f t="shared" si="135"/>
        <v>0</v>
      </c>
      <c r="AY66" s="69"/>
      <c r="AZ66" s="69"/>
      <c r="BA66" s="69"/>
      <c r="BB66" s="69"/>
      <c r="BC66" s="69"/>
      <c r="BD66" s="69"/>
      <c r="BE66" s="69">
        <f t="shared" ref="BE66:BJ66" si="203">AY66*$H$66</f>
        <v>0</v>
      </c>
      <c r="BF66" s="69">
        <f t="shared" si="203"/>
        <v>0</v>
      </c>
      <c r="BG66" s="69">
        <f t="shared" si="203"/>
        <v>0</v>
      </c>
      <c r="BH66" s="69">
        <f t="shared" si="203"/>
        <v>0</v>
      </c>
      <c r="BI66" s="69">
        <f t="shared" si="203"/>
        <v>0</v>
      </c>
      <c r="BJ66" s="69">
        <f t="shared" si="203"/>
        <v>0</v>
      </c>
      <c r="BK66" s="47">
        <f t="shared" ref="BK66:BU66" si="204">Y66*$H$66</f>
        <v>0</v>
      </c>
      <c r="BL66" s="47">
        <f t="shared" si="204"/>
        <v>0</v>
      </c>
      <c r="BM66" s="47">
        <f t="shared" si="204"/>
        <v>0</v>
      </c>
      <c r="BN66" s="47">
        <f t="shared" si="204"/>
        <v>0</v>
      </c>
      <c r="BO66" s="47">
        <f t="shared" si="204"/>
        <v>0</v>
      </c>
      <c r="BP66" s="47">
        <f t="shared" si="204"/>
        <v>0</v>
      </c>
      <c r="BQ66" s="47">
        <f t="shared" si="204"/>
        <v>0</v>
      </c>
      <c r="BR66" s="47">
        <f t="shared" si="204"/>
        <v>0</v>
      </c>
      <c r="BS66" s="47">
        <f t="shared" si="204"/>
        <v>0</v>
      </c>
      <c r="BT66" s="47">
        <f t="shared" si="204"/>
        <v>0</v>
      </c>
      <c r="BU66" s="47">
        <f t="shared" si="204"/>
        <v>0</v>
      </c>
    </row>
    <row r="67" spans="1:73" ht="15" customHeight="1" x14ac:dyDescent="0.3">
      <c r="A67" s="104">
        <v>15440</v>
      </c>
      <c r="B67" s="77" t="s">
        <v>131</v>
      </c>
      <c r="C67" s="77" t="s">
        <v>27</v>
      </c>
      <c r="D67" s="77" t="s">
        <v>18</v>
      </c>
      <c r="E67" s="107"/>
      <c r="F67" s="79">
        <v>1</v>
      </c>
      <c r="G67" s="94">
        <v>174.3</v>
      </c>
      <c r="H67" s="79">
        <f t="shared" si="198"/>
        <v>0</v>
      </c>
      <c r="I67" s="98"/>
      <c r="J67" s="98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103">
        <v>2.1709999999999998</v>
      </c>
      <c r="V67" s="43">
        <f t="shared" si="199"/>
        <v>0</v>
      </c>
      <c r="W67" s="43">
        <f t="shared" si="200"/>
        <v>0</v>
      </c>
      <c r="X67" s="69">
        <f t="shared" si="201"/>
        <v>0</v>
      </c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>
        <f t="shared" ref="AQ67:AW67" si="205">AJ67*$H$67</f>
        <v>0</v>
      </c>
      <c r="AR67" s="69">
        <f t="shared" si="205"/>
        <v>0</v>
      </c>
      <c r="AS67" s="69">
        <f t="shared" si="205"/>
        <v>0</v>
      </c>
      <c r="AT67" s="69">
        <f t="shared" si="205"/>
        <v>0</v>
      </c>
      <c r="AU67" s="69">
        <f t="shared" si="205"/>
        <v>0</v>
      </c>
      <c r="AV67" s="69">
        <f t="shared" si="205"/>
        <v>0</v>
      </c>
      <c r="AW67" s="69">
        <f t="shared" si="205"/>
        <v>0</v>
      </c>
      <c r="AX67" s="69">
        <f t="shared" si="135"/>
        <v>0</v>
      </c>
      <c r="AY67" s="69"/>
      <c r="AZ67" s="69"/>
      <c r="BA67" s="69"/>
      <c r="BB67" s="69"/>
      <c r="BC67" s="69"/>
      <c r="BD67" s="69"/>
      <c r="BE67" s="69">
        <f t="shared" ref="BE67:BJ67" si="206">AY67*$H$67</f>
        <v>0</v>
      </c>
      <c r="BF67" s="69">
        <f t="shared" si="206"/>
        <v>0</v>
      </c>
      <c r="BG67" s="69">
        <f t="shared" si="206"/>
        <v>0</v>
      </c>
      <c r="BH67" s="69">
        <f t="shared" si="206"/>
        <v>0</v>
      </c>
      <c r="BI67" s="69">
        <f t="shared" si="206"/>
        <v>0</v>
      </c>
      <c r="BJ67" s="69">
        <f t="shared" si="206"/>
        <v>0</v>
      </c>
      <c r="BK67" s="47">
        <f t="shared" ref="BK67:BU68" si="207">Y67*$H$67</f>
        <v>0</v>
      </c>
      <c r="BL67" s="47">
        <f t="shared" si="207"/>
        <v>0</v>
      </c>
      <c r="BM67" s="47">
        <f t="shared" si="207"/>
        <v>0</v>
      </c>
      <c r="BN67" s="47">
        <f t="shared" si="207"/>
        <v>0</v>
      </c>
      <c r="BO67" s="47">
        <f t="shared" si="207"/>
        <v>0</v>
      </c>
      <c r="BP67" s="47">
        <f t="shared" si="207"/>
        <v>0</v>
      </c>
      <c r="BQ67" s="47">
        <f t="shared" si="207"/>
        <v>0</v>
      </c>
      <c r="BR67" s="47">
        <f t="shared" si="207"/>
        <v>0</v>
      </c>
      <c r="BS67" s="47">
        <f t="shared" si="207"/>
        <v>0</v>
      </c>
      <c r="BT67" s="47">
        <f t="shared" si="207"/>
        <v>0</v>
      </c>
      <c r="BU67" s="47">
        <f t="shared" si="207"/>
        <v>0</v>
      </c>
    </row>
    <row r="68" spans="1:73" ht="15" customHeight="1" x14ac:dyDescent="0.3">
      <c r="A68" s="104">
        <v>15284</v>
      </c>
      <c r="B68" s="77" t="s">
        <v>132</v>
      </c>
      <c r="C68" s="77" t="s">
        <v>27</v>
      </c>
      <c r="D68" s="77" t="s">
        <v>18</v>
      </c>
      <c r="E68" s="107"/>
      <c r="F68" s="79">
        <v>1</v>
      </c>
      <c r="G68" s="94">
        <v>145.6</v>
      </c>
      <c r="H68" s="79">
        <f t="shared" si="198"/>
        <v>0</v>
      </c>
      <c r="I68" s="98"/>
      <c r="J68" s="98"/>
      <c r="K68" s="98"/>
      <c r="L68" s="98"/>
      <c r="M68" s="98"/>
      <c r="N68" s="98"/>
      <c r="O68" s="98"/>
      <c r="P68" s="98"/>
      <c r="Q68" s="98"/>
      <c r="R68" s="98"/>
      <c r="S68" s="98"/>
      <c r="T68" s="98"/>
      <c r="U68" s="103">
        <v>1.647</v>
      </c>
      <c r="V68" s="43">
        <f t="shared" si="199"/>
        <v>0</v>
      </c>
      <c r="W68" s="43">
        <f t="shared" si="200"/>
        <v>0</v>
      </c>
      <c r="X68" s="69">
        <f t="shared" si="201"/>
        <v>0</v>
      </c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>
        <f t="shared" ref="AQ68:AW68" si="208">AJ68*$H$68</f>
        <v>0</v>
      </c>
      <c r="AR68" s="69">
        <f t="shared" si="208"/>
        <v>0</v>
      </c>
      <c r="AS68" s="69">
        <f t="shared" si="208"/>
        <v>0</v>
      </c>
      <c r="AT68" s="69">
        <f t="shared" si="208"/>
        <v>0</v>
      </c>
      <c r="AU68" s="69">
        <f t="shared" si="208"/>
        <v>0</v>
      </c>
      <c r="AV68" s="69">
        <f t="shared" si="208"/>
        <v>0</v>
      </c>
      <c r="AW68" s="69">
        <f t="shared" si="208"/>
        <v>0</v>
      </c>
      <c r="AX68" s="69">
        <f t="shared" si="135"/>
        <v>0</v>
      </c>
      <c r="AY68" s="69"/>
      <c r="AZ68" s="69"/>
      <c r="BA68" s="69"/>
      <c r="BB68" s="69"/>
      <c r="BC68" s="69"/>
      <c r="BD68" s="69"/>
      <c r="BE68" s="69">
        <f t="shared" ref="BE68:BJ68" si="209">AY68*$H$68</f>
        <v>0</v>
      </c>
      <c r="BF68" s="69">
        <f t="shared" si="209"/>
        <v>0</v>
      </c>
      <c r="BG68" s="69">
        <f t="shared" si="209"/>
        <v>0</v>
      </c>
      <c r="BH68" s="69">
        <f t="shared" si="209"/>
        <v>0</v>
      </c>
      <c r="BI68" s="69">
        <f t="shared" si="209"/>
        <v>0</v>
      </c>
      <c r="BJ68" s="69">
        <f t="shared" si="209"/>
        <v>0</v>
      </c>
      <c r="BK68" s="47">
        <f t="shared" si="207"/>
        <v>0</v>
      </c>
      <c r="BL68" s="47">
        <f t="shared" si="207"/>
        <v>0</v>
      </c>
      <c r="BM68" s="47">
        <f t="shared" si="207"/>
        <v>0</v>
      </c>
      <c r="BN68" s="47">
        <f t="shared" si="207"/>
        <v>0</v>
      </c>
      <c r="BO68" s="47">
        <f t="shared" si="207"/>
        <v>0</v>
      </c>
      <c r="BP68" s="47">
        <f t="shared" si="207"/>
        <v>0</v>
      </c>
      <c r="BQ68" s="47">
        <f t="shared" si="207"/>
        <v>0</v>
      </c>
      <c r="BR68" s="47">
        <f t="shared" si="207"/>
        <v>0</v>
      </c>
      <c r="BS68" s="47">
        <f t="shared" si="207"/>
        <v>0</v>
      </c>
      <c r="BT68" s="47">
        <f t="shared" si="207"/>
        <v>0</v>
      </c>
      <c r="BU68" s="47">
        <f t="shared" si="207"/>
        <v>0</v>
      </c>
    </row>
    <row r="69" spans="1:73" ht="15" customHeight="1" x14ac:dyDescent="0.3">
      <c r="A69" s="104">
        <v>15955</v>
      </c>
      <c r="B69" s="77" t="s">
        <v>133</v>
      </c>
      <c r="C69" s="77" t="s">
        <v>27</v>
      </c>
      <c r="D69" s="77" t="s">
        <v>18</v>
      </c>
      <c r="E69" s="107"/>
      <c r="F69" s="79">
        <v>1</v>
      </c>
      <c r="G69" s="94">
        <v>149.352</v>
      </c>
      <c r="H69" s="79">
        <f t="shared" si="198"/>
        <v>0</v>
      </c>
      <c r="I69" s="98"/>
      <c r="J69" s="98"/>
      <c r="K69" s="98"/>
      <c r="L69" s="98"/>
      <c r="M69" s="98"/>
      <c r="N69" s="98"/>
      <c r="O69" s="98"/>
      <c r="P69" s="98"/>
      <c r="Q69" s="98"/>
      <c r="R69" s="98"/>
      <c r="S69" s="98"/>
      <c r="T69" s="98"/>
      <c r="U69" s="103">
        <v>1.716</v>
      </c>
      <c r="V69" s="43">
        <f t="shared" si="199"/>
        <v>0</v>
      </c>
      <c r="W69" s="43">
        <f t="shared" si="200"/>
        <v>0</v>
      </c>
      <c r="X69" s="69">
        <f t="shared" si="201"/>
        <v>0</v>
      </c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>
        <f t="shared" ref="AQ69:AW69" si="210">AJ69*$H$69</f>
        <v>0</v>
      </c>
      <c r="AR69" s="69">
        <f t="shared" si="210"/>
        <v>0</v>
      </c>
      <c r="AS69" s="69">
        <f t="shared" si="210"/>
        <v>0</v>
      </c>
      <c r="AT69" s="69">
        <f t="shared" si="210"/>
        <v>0</v>
      </c>
      <c r="AU69" s="69">
        <f t="shared" si="210"/>
        <v>0</v>
      </c>
      <c r="AV69" s="69">
        <f t="shared" si="210"/>
        <v>0</v>
      </c>
      <c r="AW69" s="69">
        <f t="shared" si="210"/>
        <v>0</v>
      </c>
      <c r="AX69" s="69">
        <f t="shared" si="135"/>
        <v>0</v>
      </c>
      <c r="AY69" s="69"/>
      <c r="AZ69" s="69"/>
      <c r="BA69" s="69"/>
      <c r="BB69" s="69"/>
      <c r="BC69" s="69"/>
      <c r="BD69" s="69"/>
      <c r="BE69" s="69">
        <f t="shared" ref="BE69:BJ69" si="211">AY69*$H$69</f>
        <v>0</v>
      </c>
      <c r="BF69" s="69">
        <f t="shared" si="211"/>
        <v>0</v>
      </c>
      <c r="BG69" s="69">
        <f t="shared" si="211"/>
        <v>0</v>
      </c>
      <c r="BH69" s="69">
        <f t="shared" si="211"/>
        <v>0</v>
      </c>
      <c r="BI69" s="69">
        <f t="shared" si="211"/>
        <v>0</v>
      </c>
      <c r="BJ69" s="69">
        <f t="shared" si="211"/>
        <v>0</v>
      </c>
      <c r="BK69" s="47">
        <f t="shared" ref="BK69:BU69" si="212">Y69*$H$69</f>
        <v>0</v>
      </c>
      <c r="BL69" s="47">
        <f t="shared" si="212"/>
        <v>0</v>
      </c>
      <c r="BM69" s="47">
        <f t="shared" si="212"/>
        <v>0</v>
      </c>
      <c r="BN69" s="47">
        <f t="shared" si="212"/>
        <v>0</v>
      </c>
      <c r="BO69" s="47">
        <f t="shared" si="212"/>
        <v>0</v>
      </c>
      <c r="BP69" s="47">
        <f t="shared" si="212"/>
        <v>0</v>
      </c>
      <c r="BQ69" s="47">
        <f t="shared" si="212"/>
        <v>0</v>
      </c>
      <c r="BR69" s="47">
        <f t="shared" si="212"/>
        <v>0</v>
      </c>
      <c r="BS69" s="47">
        <f t="shared" si="212"/>
        <v>0</v>
      </c>
      <c r="BT69" s="47">
        <f t="shared" si="212"/>
        <v>0</v>
      </c>
      <c r="BU69" s="47">
        <f t="shared" si="212"/>
        <v>0</v>
      </c>
    </row>
    <row r="70" spans="1:73" ht="15" customHeight="1" x14ac:dyDescent="0.3">
      <c r="A70" s="104">
        <v>15304</v>
      </c>
      <c r="B70" s="77" t="s">
        <v>134</v>
      </c>
      <c r="C70" s="77" t="s">
        <v>24</v>
      </c>
      <c r="D70" s="77" t="s">
        <v>14</v>
      </c>
      <c r="E70" s="107"/>
      <c r="F70" s="79">
        <v>4</v>
      </c>
      <c r="G70" s="94">
        <v>73.471999999999994</v>
      </c>
      <c r="H70" s="79">
        <f t="shared" si="198"/>
        <v>0</v>
      </c>
      <c r="I70" s="98"/>
      <c r="J70" s="98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103">
        <v>0.65500000000000003</v>
      </c>
      <c r="V70" s="43">
        <f t="shared" si="199"/>
        <v>0</v>
      </c>
      <c r="W70" s="43">
        <f t="shared" si="200"/>
        <v>0</v>
      </c>
      <c r="X70" s="69">
        <f t="shared" si="201"/>
        <v>0</v>
      </c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>
        <f t="shared" ref="AQ70:AW70" si="213">AJ70*$H$70</f>
        <v>0</v>
      </c>
      <c r="AR70" s="69">
        <f t="shared" si="213"/>
        <v>0</v>
      </c>
      <c r="AS70" s="69">
        <f t="shared" si="213"/>
        <v>0</v>
      </c>
      <c r="AT70" s="69">
        <f t="shared" si="213"/>
        <v>0</v>
      </c>
      <c r="AU70" s="69">
        <f t="shared" si="213"/>
        <v>0</v>
      </c>
      <c r="AV70" s="69">
        <f t="shared" si="213"/>
        <v>0</v>
      </c>
      <c r="AW70" s="69">
        <f t="shared" si="213"/>
        <v>0</v>
      </c>
      <c r="AX70" s="69">
        <f t="shared" si="135"/>
        <v>0</v>
      </c>
      <c r="AY70" s="69"/>
      <c r="AZ70" s="69"/>
      <c r="BA70" s="69"/>
      <c r="BB70" s="69"/>
      <c r="BC70" s="69"/>
      <c r="BD70" s="69"/>
      <c r="BE70" s="69">
        <f t="shared" ref="BE70:BJ70" si="214">AY70*$H$70</f>
        <v>0</v>
      </c>
      <c r="BF70" s="69">
        <f t="shared" si="214"/>
        <v>0</v>
      </c>
      <c r="BG70" s="69">
        <f t="shared" si="214"/>
        <v>0</v>
      </c>
      <c r="BH70" s="69">
        <f t="shared" si="214"/>
        <v>0</v>
      </c>
      <c r="BI70" s="69">
        <f t="shared" si="214"/>
        <v>0</v>
      </c>
      <c r="BJ70" s="69">
        <f t="shared" si="214"/>
        <v>0</v>
      </c>
      <c r="BK70" s="47">
        <f t="shared" ref="BK70:BU70" si="215">Y70*$H$70</f>
        <v>0</v>
      </c>
      <c r="BL70" s="47">
        <f t="shared" si="215"/>
        <v>0</v>
      </c>
      <c r="BM70" s="47">
        <f t="shared" si="215"/>
        <v>0</v>
      </c>
      <c r="BN70" s="47">
        <f t="shared" si="215"/>
        <v>0</v>
      </c>
      <c r="BO70" s="47">
        <f t="shared" si="215"/>
        <v>0</v>
      </c>
      <c r="BP70" s="47">
        <f t="shared" si="215"/>
        <v>0</v>
      </c>
      <c r="BQ70" s="47">
        <f t="shared" si="215"/>
        <v>0</v>
      </c>
      <c r="BR70" s="47">
        <f t="shared" si="215"/>
        <v>0</v>
      </c>
      <c r="BS70" s="47">
        <f t="shared" si="215"/>
        <v>0</v>
      </c>
      <c r="BT70" s="47">
        <f t="shared" si="215"/>
        <v>0</v>
      </c>
      <c r="BU70" s="47">
        <f t="shared" si="215"/>
        <v>0</v>
      </c>
    </row>
    <row r="71" spans="1:73" ht="15" customHeight="1" x14ac:dyDescent="0.3">
      <c r="A71" s="104">
        <v>15248</v>
      </c>
      <c r="B71" s="96" t="s">
        <v>135</v>
      </c>
      <c r="C71" s="77" t="s">
        <v>27</v>
      </c>
      <c r="D71" s="77" t="s">
        <v>17</v>
      </c>
      <c r="E71" s="107"/>
      <c r="F71" s="79">
        <v>4</v>
      </c>
      <c r="G71" s="94">
        <v>91.224000000000004</v>
      </c>
      <c r="H71" s="79">
        <f t="shared" si="198"/>
        <v>0</v>
      </c>
      <c r="I71" s="98"/>
      <c r="J71" s="98"/>
      <c r="K71" s="98"/>
      <c r="L71" s="98"/>
      <c r="M71" s="98"/>
      <c r="N71" s="98"/>
      <c r="O71" s="98"/>
      <c r="P71" s="98"/>
      <c r="Q71" s="98"/>
      <c r="R71" s="98"/>
      <c r="S71" s="98"/>
      <c r="T71" s="98"/>
      <c r="U71" s="103">
        <v>1.5169999999999999</v>
      </c>
      <c r="V71" s="43">
        <f t="shared" si="199"/>
        <v>0</v>
      </c>
      <c r="W71" s="43">
        <f t="shared" si="200"/>
        <v>0</v>
      </c>
      <c r="X71" s="69">
        <f t="shared" si="201"/>
        <v>0</v>
      </c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69">
        <f t="shared" ref="AQ71:AW71" si="216">AJ71*$H$71</f>
        <v>0</v>
      </c>
      <c r="AR71" s="69">
        <f t="shared" si="216"/>
        <v>0</v>
      </c>
      <c r="AS71" s="69">
        <f t="shared" si="216"/>
        <v>0</v>
      </c>
      <c r="AT71" s="69">
        <f t="shared" si="216"/>
        <v>0</v>
      </c>
      <c r="AU71" s="69">
        <f t="shared" si="216"/>
        <v>0</v>
      </c>
      <c r="AV71" s="69">
        <f t="shared" si="216"/>
        <v>0</v>
      </c>
      <c r="AW71" s="69">
        <f t="shared" si="216"/>
        <v>0</v>
      </c>
      <c r="AX71" s="69">
        <f t="shared" si="135"/>
        <v>0</v>
      </c>
      <c r="AY71" s="69"/>
      <c r="AZ71" s="69"/>
      <c r="BA71" s="69"/>
      <c r="BB71" s="69"/>
      <c r="BC71" s="69"/>
      <c r="BD71" s="69"/>
      <c r="BE71" s="69">
        <f t="shared" ref="BE71:BJ71" si="217">AY71*$H$71</f>
        <v>0</v>
      </c>
      <c r="BF71" s="69">
        <f t="shared" si="217"/>
        <v>0</v>
      </c>
      <c r="BG71" s="69">
        <f t="shared" si="217"/>
        <v>0</v>
      </c>
      <c r="BH71" s="69">
        <f t="shared" si="217"/>
        <v>0</v>
      </c>
      <c r="BI71" s="69">
        <f t="shared" si="217"/>
        <v>0</v>
      </c>
      <c r="BJ71" s="69">
        <f t="shared" si="217"/>
        <v>0</v>
      </c>
      <c r="BK71" s="47">
        <f t="shared" ref="BK71:BU71" si="218">Y71*$H$71</f>
        <v>0</v>
      </c>
      <c r="BL71" s="47">
        <f t="shared" si="218"/>
        <v>0</v>
      </c>
      <c r="BM71" s="47">
        <f t="shared" si="218"/>
        <v>0</v>
      </c>
      <c r="BN71" s="47">
        <f t="shared" si="218"/>
        <v>0</v>
      </c>
      <c r="BO71" s="47">
        <f t="shared" si="218"/>
        <v>0</v>
      </c>
      <c r="BP71" s="47">
        <f t="shared" si="218"/>
        <v>0</v>
      </c>
      <c r="BQ71" s="47">
        <f t="shared" si="218"/>
        <v>0</v>
      </c>
      <c r="BR71" s="47">
        <f t="shared" si="218"/>
        <v>0</v>
      </c>
      <c r="BS71" s="47">
        <f t="shared" si="218"/>
        <v>0</v>
      </c>
      <c r="BT71" s="47">
        <f t="shared" si="218"/>
        <v>0</v>
      </c>
      <c r="BU71" s="47">
        <f t="shared" si="218"/>
        <v>0</v>
      </c>
    </row>
    <row r="72" spans="1:73" ht="15" customHeight="1" x14ac:dyDescent="0.3">
      <c r="A72" s="104">
        <v>15246</v>
      </c>
      <c r="B72" s="77" t="s">
        <v>136</v>
      </c>
      <c r="C72" s="77" t="s">
        <v>27</v>
      </c>
      <c r="D72" s="77" t="s">
        <v>17</v>
      </c>
      <c r="E72" s="107"/>
      <c r="F72" s="79">
        <v>4</v>
      </c>
      <c r="G72" s="94">
        <v>107.8</v>
      </c>
      <c r="H72" s="79">
        <f t="shared" si="198"/>
        <v>0</v>
      </c>
      <c r="I72" s="98"/>
      <c r="J72" s="98"/>
      <c r="K72" s="98"/>
      <c r="L72" s="98"/>
      <c r="M72" s="98"/>
      <c r="N72" s="98"/>
      <c r="O72" s="98"/>
      <c r="P72" s="98"/>
      <c r="Q72" s="98"/>
      <c r="R72" s="98"/>
      <c r="S72" s="98"/>
      <c r="T72" s="98"/>
      <c r="U72" s="103">
        <v>1.8740000000000001</v>
      </c>
      <c r="V72" s="43">
        <f t="shared" si="199"/>
        <v>0</v>
      </c>
      <c r="W72" s="43">
        <f t="shared" si="200"/>
        <v>0</v>
      </c>
      <c r="X72" s="69">
        <f t="shared" si="201"/>
        <v>0</v>
      </c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69">
        <f t="shared" ref="AQ72:AW72" si="219">AJ72*$H$72</f>
        <v>0</v>
      </c>
      <c r="AR72" s="69">
        <f t="shared" si="219"/>
        <v>0</v>
      </c>
      <c r="AS72" s="69">
        <f t="shared" si="219"/>
        <v>0</v>
      </c>
      <c r="AT72" s="69">
        <f t="shared" si="219"/>
        <v>0</v>
      </c>
      <c r="AU72" s="69">
        <f t="shared" si="219"/>
        <v>0</v>
      </c>
      <c r="AV72" s="69">
        <f t="shared" si="219"/>
        <v>0</v>
      </c>
      <c r="AW72" s="69">
        <f t="shared" si="219"/>
        <v>0</v>
      </c>
      <c r="AX72" s="69">
        <f t="shared" si="135"/>
        <v>0</v>
      </c>
      <c r="AY72" s="69"/>
      <c r="AZ72" s="69"/>
      <c r="BA72" s="69"/>
      <c r="BB72" s="69"/>
      <c r="BC72" s="69"/>
      <c r="BD72" s="69"/>
      <c r="BE72" s="69">
        <f t="shared" ref="BE72:BJ72" si="220">AY72*$H$72</f>
        <v>0</v>
      </c>
      <c r="BF72" s="69">
        <f t="shared" si="220"/>
        <v>0</v>
      </c>
      <c r="BG72" s="69">
        <f t="shared" si="220"/>
        <v>0</v>
      </c>
      <c r="BH72" s="69">
        <f t="shared" si="220"/>
        <v>0</v>
      </c>
      <c r="BI72" s="69">
        <f t="shared" si="220"/>
        <v>0</v>
      </c>
      <c r="BJ72" s="69">
        <f t="shared" si="220"/>
        <v>0</v>
      </c>
      <c r="BK72" s="47">
        <f t="shared" ref="BK72:BU72" si="221">Y72*$H$72</f>
        <v>0</v>
      </c>
      <c r="BL72" s="47">
        <f t="shared" si="221"/>
        <v>0</v>
      </c>
      <c r="BM72" s="47">
        <f t="shared" si="221"/>
        <v>0</v>
      </c>
      <c r="BN72" s="47">
        <f t="shared" si="221"/>
        <v>0</v>
      </c>
      <c r="BO72" s="47">
        <f t="shared" si="221"/>
        <v>0</v>
      </c>
      <c r="BP72" s="47">
        <f t="shared" si="221"/>
        <v>0</v>
      </c>
      <c r="BQ72" s="47">
        <f t="shared" si="221"/>
        <v>0</v>
      </c>
      <c r="BR72" s="47">
        <f t="shared" si="221"/>
        <v>0</v>
      </c>
      <c r="BS72" s="47">
        <f t="shared" si="221"/>
        <v>0</v>
      </c>
      <c r="BT72" s="47">
        <f t="shared" si="221"/>
        <v>0</v>
      </c>
      <c r="BU72" s="47">
        <f t="shared" si="221"/>
        <v>0</v>
      </c>
    </row>
    <row r="73" spans="1:73" ht="15" customHeight="1" x14ac:dyDescent="0.3">
      <c r="A73" s="104">
        <v>15247</v>
      </c>
      <c r="B73" s="77" t="s">
        <v>137</v>
      </c>
      <c r="C73" s="77" t="s">
        <v>27</v>
      </c>
      <c r="D73" s="77" t="s">
        <v>17</v>
      </c>
      <c r="E73" s="107"/>
      <c r="F73" s="79">
        <v>4</v>
      </c>
      <c r="G73" s="94">
        <v>104.07599999999999</v>
      </c>
      <c r="H73" s="79">
        <f t="shared" si="198"/>
        <v>0</v>
      </c>
      <c r="I73" s="98"/>
      <c r="J73" s="98"/>
      <c r="K73" s="98"/>
      <c r="L73" s="98"/>
      <c r="M73" s="98"/>
      <c r="N73" s="98"/>
      <c r="O73" s="98"/>
      <c r="P73" s="98"/>
      <c r="Q73" s="98"/>
      <c r="R73" s="98"/>
      <c r="S73" s="98"/>
      <c r="T73" s="98"/>
      <c r="U73" s="103">
        <v>1.7929999999999999</v>
      </c>
      <c r="V73" s="43">
        <f t="shared" si="199"/>
        <v>0</v>
      </c>
      <c r="W73" s="43">
        <f t="shared" si="200"/>
        <v>0</v>
      </c>
      <c r="X73" s="69">
        <f t="shared" si="201"/>
        <v>0</v>
      </c>
      <c r="Y73" s="69"/>
      <c r="Z73" s="69"/>
      <c r="AA73" s="69"/>
      <c r="AB73" s="69"/>
      <c r="AC73" s="69"/>
      <c r="AD73" s="69"/>
      <c r="AE73" s="69"/>
      <c r="AF73" s="69"/>
      <c r="AG73" s="69"/>
      <c r="AH73" s="69"/>
      <c r="AI73" s="69"/>
      <c r="AJ73" s="69"/>
      <c r="AK73" s="69"/>
      <c r="AL73" s="69"/>
      <c r="AM73" s="69"/>
      <c r="AN73" s="69"/>
      <c r="AO73" s="69"/>
      <c r="AP73" s="69"/>
      <c r="AQ73" s="69">
        <f t="shared" ref="AQ73:AW73" si="222">AJ73*$H$73</f>
        <v>0</v>
      </c>
      <c r="AR73" s="69">
        <f t="shared" si="222"/>
        <v>0</v>
      </c>
      <c r="AS73" s="69">
        <f t="shared" si="222"/>
        <v>0</v>
      </c>
      <c r="AT73" s="69">
        <f t="shared" si="222"/>
        <v>0</v>
      </c>
      <c r="AU73" s="69">
        <f t="shared" si="222"/>
        <v>0</v>
      </c>
      <c r="AV73" s="69">
        <f t="shared" si="222"/>
        <v>0</v>
      </c>
      <c r="AW73" s="69">
        <f t="shared" si="222"/>
        <v>0</v>
      </c>
      <c r="AX73" s="69">
        <f t="shared" si="135"/>
        <v>0</v>
      </c>
      <c r="AY73" s="69"/>
      <c r="AZ73" s="69"/>
      <c r="BA73" s="69"/>
      <c r="BB73" s="69"/>
      <c r="BC73" s="69"/>
      <c r="BD73" s="69"/>
      <c r="BE73" s="69">
        <f t="shared" ref="BE73:BJ73" si="223">AY73*$H$73</f>
        <v>0</v>
      </c>
      <c r="BF73" s="69">
        <f t="shared" si="223"/>
        <v>0</v>
      </c>
      <c r="BG73" s="69">
        <f t="shared" si="223"/>
        <v>0</v>
      </c>
      <c r="BH73" s="69">
        <f t="shared" si="223"/>
        <v>0</v>
      </c>
      <c r="BI73" s="69">
        <f t="shared" si="223"/>
        <v>0</v>
      </c>
      <c r="BJ73" s="69">
        <f t="shared" si="223"/>
        <v>0</v>
      </c>
      <c r="BK73" s="47">
        <f t="shared" ref="BK73:BU73" si="224">Y73*$H$73</f>
        <v>0</v>
      </c>
      <c r="BL73" s="47">
        <f t="shared" si="224"/>
        <v>0</v>
      </c>
      <c r="BM73" s="47">
        <f t="shared" si="224"/>
        <v>0</v>
      </c>
      <c r="BN73" s="47">
        <f t="shared" si="224"/>
        <v>0</v>
      </c>
      <c r="BO73" s="47">
        <f t="shared" si="224"/>
        <v>0</v>
      </c>
      <c r="BP73" s="47">
        <f t="shared" si="224"/>
        <v>0</v>
      </c>
      <c r="BQ73" s="47">
        <f t="shared" si="224"/>
        <v>0</v>
      </c>
      <c r="BR73" s="47">
        <f t="shared" si="224"/>
        <v>0</v>
      </c>
      <c r="BS73" s="47">
        <f t="shared" si="224"/>
        <v>0</v>
      </c>
      <c r="BT73" s="47">
        <f t="shared" si="224"/>
        <v>0</v>
      </c>
      <c r="BU73" s="47">
        <f t="shared" si="224"/>
        <v>0</v>
      </c>
    </row>
    <row r="74" spans="1:73" ht="15" customHeight="1" x14ac:dyDescent="0.3">
      <c r="A74" s="104">
        <v>15249</v>
      </c>
      <c r="B74" s="77" t="s">
        <v>138</v>
      </c>
      <c r="C74" s="77" t="s">
        <v>26</v>
      </c>
      <c r="D74" s="77" t="s">
        <v>15</v>
      </c>
      <c r="E74" s="107"/>
      <c r="F74" s="79">
        <v>6</v>
      </c>
      <c r="G74" s="94">
        <v>138.964</v>
      </c>
      <c r="H74" s="79">
        <f t="shared" si="198"/>
        <v>0</v>
      </c>
      <c r="I74" s="98"/>
      <c r="J74" s="98"/>
      <c r="K74" s="98"/>
      <c r="L74" s="98"/>
      <c r="M74" s="98"/>
      <c r="N74" s="98"/>
      <c r="O74" s="98"/>
      <c r="P74" s="98"/>
      <c r="Q74" s="98"/>
      <c r="R74" s="98"/>
      <c r="S74" s="98"/>
      <c r="T74" s="98"/>
      <c r="U74" s="103">
        <v>2.0670000000000002</v>
      </c>
      <c r="V74" s="43">
        <f t="shared" si="199"/>
        <v>0</v>
      </c>
      <c r="W74" s="43">
        <f t="shared" si="200"/>
        <v>0</v>
      </c>
      <c r="X74" s="69">
        <f t="shared" si="201"/>
        <v>0</v>
      </c>
      <c r="Y74" s="69"/>
      <c r="Z74" s="69"/>
      <c r="AA74" s="69"/>
      <c r="AB74" s="69"/>
      <c r="AC74" s="69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69"/>
      <c r="AQ74" s="69">
        <f t="shared" ref="AQ74:AW74" si="225">AJ74*$H$74</f>
        <v>0</v>
      </c>
      <c r="AR74" s="69">
        <f t="shared" si="225"/>
        <v>0</v>
      </c>
      <c r="AS74" s="69">
        <f t="shared" si="225"/>
        <v>0</v>
      </c>
      <c r="AT74" s="69">
        <f t="shared" si="225"/>
        <v>0</v>
      </c>
      <c r="AU74" s="69">
        <f t="shared" si="225"/>
        <v>0</v>
      </c>
      <c r="AV74" s="69">
        <f t="shared" si="225"/>
        <v>0</v>
      </c>
      <c r="AW74" s="69">
        <f t="shared" si="225"/>
        <v>0</v>
      </c>
      <c r="AX74" s="69">
        <f t="shared" si="135"/>
        <v>0</v>
      </c>
      <c r="AY74" s="69"/>
      <c r="AZ74" s="69"/>
      <c r="BA74" s="69"/>
      <c r="BB74" s="69"/>
      <c r="BC74" s="69"/>
      <c r="BD74" s="69"/>
      <c r="BE74" s="69">
        <f t="shared" ref="BE74:BJ74" si="226">AY74*$H$74</f>
        <v>0</v>
      </c>
      <c r="BF74" s="69">
        <f t="shared" si="226"/>
        <v>0</v>
      </c>
      <c r="BG74" s="69">
        <f t="shared" si="226"/>
        <v>0</v>
      </c>
      <c r="BH74" s="69">
        <f t="shared" si="226"/>
        <v>0</v>
      </c>
      <c r="BI74" s="69">
        <f t="shared" si="226"/>
        <v>0</v>
      </c>
      <c r="BJ74" s="69">
        <f t="shared" si="226"/>
        <v>0</v>
      </c>
      <c r="BK74" s="47">
        <f t="shared" ref="BK74:BU74" si="227">Y74*$H$74</f>
        <v>0</v>
      </c>
      <c r="BL74" s="47">
        <f t="shared" si="227"/>
        <v>0</v>
      </c>
      <c r="BM74" s="47">
        <f t="shared" si="227"/>
        <v>0</v>
      </c>
      <c r="BN74" s="47">
        <f t="shared" si="227"/>
        <v>0</v>
      </c>
      <c r="BO74" s="47">
        <f t="shared" si="227"/>
        <v>0</v>
      </c>
      <c r="BP74" s="47">
        <f t="shared" si="227"/>
        <v>0</v>
      </c>
      <c r="BQ74" s="47">
        <f t="shared" si="227"/>
        <v>0</v>
      </c>
      <c r="BR74" s="47">
        <f t="shared" si="227"/>
        <v>0</v>
      </c>
      <c r="BS74" s="47">
        <f t="shared" si="227"/>
        <v>0</v>
      </c>
      <c r="BT74" s="47">
        <f t="shared" si="227"/>
        <v>0</v>
      </c>
      <c r="BU74" s="47">
        <f t="shared" si="227"/>
        <v>0</v>
      </c>
    </row>
    <row r="75" spans="1:73" ht="15" customHeight="1" x14ac:dyDescent="0.3">
      <c r="A75" s="108"/>
      <c r="B75" s="109" t="s">
        <v>139</v>
      </c>
      <c r="C75" s="110"/>
      <c r="D75" s="111" t="s">
        <v>69</v>
      </c>
      <c r="E75" s="112" t="s">
        <v>70</v>
      </c>
      <c r="F75" s="113">
        <f>SUM(F58:F74)</f>
        <v>76</v>
      </c>
      <c r="G75" s="114">
        <f>SUM(G58:G74)</f>
        <v>2447.424</v>
      </c>
      <c r="H75" s="113">
        <f t="shared" si="198"/>
        <v>0</v>
      </c>
      <c r="I75" s="115"/>
      <c r="J75" s="115"/>
      <c r="K75" s="115"/>
      <c r="L75" s="115"/>
      <c r="M75" s="115"/>
      <c r="N75" s="115"/>
      <c r="O75" s="115"/>
      <c r="P75" s="115"/>
      <c r="Q75" s="115"/>
      <c r="R75" s="115"/>
      <c r="S75" s="115"/>
      <c r="T75" s="115"/>
      <c r="U75" s="116">
        <f>SUM(U58:U74)</f>
        <v>37.118000000000002</v>
      </c>
      <c r="V75" s="117">
        <f t="shared" si="199"/>
        <v>0</v>
      </c>
      <c r="W75" s="117">
        <f t="shared" si="200"/>
        <v>0</v>
      </c>
      <c r="X75" s="69">
        <f t="shared" si="201"/>
        <v>0</v>
      </c>
      <c r="Y75" s="69">
        <f t="shared" ref="Y75:AP75" si="228">SUM(Y58:Y74)</f>
        <v>0</v>
      </c>
      <c r="Z75" s="69">
        <f t="shared" si="228"/>
        <v>0</v>
      </c>
      <c r="AA75" s="69">
        <f t="shared" si="228"/>
        <v>0</v>
      </c>
      <c r="AB75" s="69">
        <f t="shared" si="228"/>
        <v>0</v>
      </c>
      <c r="AC75" s="69">
        <f t="shared" si="228"/>
        <v>0</v>
      </c>
      <c r="AD75" s="69">
        <f t="shared" si="228"/>
        <v>0</v>
      </c>
      <c r="AE75" s="69">
        <f t="shared" si="228"/>
        <v>0</v>
      </c>
      <c r="AF75" s="69">
        <f t="shared" si="228"/>
        <v>0</v>
      </c>
      <c r="AG75" s="69">
        <f t="shared" si="228"/>
        <v>0</v>
      </c>
      <c r="AH75" s="69">
        <f t="shared" si="228"/>
        <v>0</v>
      </c>
      <c r="AI75" s="69">
        <f t="shared" si="228"/>
        <v>0</v>
      </c>
      <c r="AJ75" s="69">
        <f t="shared" si="228"/>
        <v>0</v>
      </c>
      <c r="AK75" s="69">
        <f t="shared" si="228"/>
        <v>0</v>
      </c>
      <c r="AL75" s="69">
        <f t="shared" si="228"/>
        <v>0</v>
      </c>
      <c r="AM75" s="69">
        <f t="shared" si="228"/>
        <v>0</v>
      </c>
      <c r="AN75" s="69">
        <f t="shared" si="228"/>
        <v>0</v>
      </c>
      <c r="AO75" s="69">
        <f t="shared" si="228"/>
        <v>0</v>
      </c>
      <c r="AP75" s="69">
        <f t="shared" si="228"/>
        <v>0</v>
      </c>
      <c r="AQ75" s="69">
        <f t="shared" ref="AQ75:AW75" si="229">AJ75*$H$75</f>
        <v>0</v>
      </c>
      <c r="AR75" s="69">
        <f t="shared" si="229"/>
        <v>0</v>
      </c>
      <c r="AS75" s="69">
        <f t="shared" si="229"/>
        <v>0</v>
      </c>
      <c r="AT75" s="69">
        <f t="shared" si="229"/>
        <v>0</v>
      </c>
      <c r="AU75" s="69">
        <f t="shared" si="229"/>
        <v>0</v>
      </c>
      <c r="AV75" s="69">
        <f t="shared" si="229"/>
        <v>0</v>
      </c>
      <c r="AW75" s="69">
        <f t="shared" si="229"/>
        <v>0</v>
      </c>
      <c r="AX75" s="69">
        <f t="shared" si="135"/>
        <v>0</v>
      </c>
      <c r="AY75" s="69">
        <f t="shared" ref="AY75:BD75" si="230">SUM(AY47:AY65)</f>
        <v>0</v>
      </c>
      <c r="AZ75" s="69">
        <f t="shared" si="230"/>
        <v>0</v>
      </c>
      <c r="BA75" s="69">
        <f t="shared" si="230"/>
        <v>0</v>
      </c>
      <c r="BB75" s="69">
        <f t="shared" si="230"/>
        <v>0</v>
      </c>
      <c r="BC75" s="69">
        <f t="shared" si="230"/>
        <v>0</v>
      </c>
      <c r="BD75" s="69">
        <f t="shared" si="230"/>
        <v>0</v>
      </c>
      <c r="BE75" s="69">
        <f t="shared" ref="BE75:BJ75" si="231">AY75*$H$75</f>
        <v>0</v>
      </c>
      <c r="BF75" s="69">
        <f t="shared" si="231"/>
        <v>0</v>
      </c>
      <c r="BG75" s="69">
        <f t="shared" si="231"/>
        <v>0</v>
      </c>
      <c r="BH75" s="69">
        <f t="shared" si="231"/>
        <v>0</v>
      </c>
      <c r="BI75" s="69">
        <f t="shared" si="231"/>
        <v>0</v>
      </c>
      <c r="BJ75" s="69">
        <f t="shared" si="231"/>
        <v>0</v>
      </c>
      <c r="BK75" s="47">
        <f t="shared" ref="BK75:BU75" si="232">Y75*$H$75</f>
        <v>0</v>
      </c>
      <c r="BL75" s="47">
        <f t="shared" si="232"/>
        <v>0</v>
      </c>
      <c r="BM75" s="47">
        <f t="shared" si="232"/>
        <v>0</v>
      </c>
      <c r="BN75" s="47">
        <f t="shared" si="232"/>
        <v>0</v>
      </c>
      <c r="BO75" s="47">
        <f t="shared" si="232"/>
        <v>0</v>
      </c>
      <c r="BP75" s="47">
        <f t="shared" si="232"/>
        <v>0</v>
      </c>
      <c r="BQ75" s="47">
        <f t="shared" si="232"/>
        <v>0</v>
      </c>
      <c r="BR75" s="47">
        <f t="shared" si="232"/>
        <v>0</v>
      </c>
      <c r="BS75" s="47">
        <f t="shared" si="232"/>
        <v>0</v>
      </c>
      <c r="BT75" s="47">
        <f t="shared" si="232"/>
        <v>0</v>
      </c>
      <c r="BU75" s="47">
        <f t="shared" si="232"/>
        <v>0</v>
      </c>
    </row>
    <row r="76" spans="1:73" x14ac:dyDescent="0.3">
      <c r="A76" s="77">
        <v>13972</v>
      </c>
      <c r="B76" s="77" t="s">
        <v>140</v>
      </c>
      <c r="C76" s="77" t="s">
        <v>27</v>
      </c>
      <c r="D76" s="79" t="s">
        <v>141</v>
      </c>
      <c r="E76" s="118"/>
      <c r="F76" s="79">
        <v>2</v>
      </c>
      <c r="G76" s="78">
        <v>111.97</v>
      </c>
      <c r="H76" s="79">
        <f t="shared" si="198"/>
        <v>0</v>
      </c>
      <c r="I76" s="119"/>
      <c r="J76" s="119"/>
      <c r="K76" s="119"/>
      <c r="L76" s="119"/>
      <c r="M76" s="119"/>
      <c r="N76" s="119"/>
      <c r="O76" s="119"/>
      <c r="P76" s="119"/>
      <c r="Q76" s="119"/>
      <c r="R76" s="119"/>
      <c r="S76" s="80"/>
      <c r="T76" s="119"/>
      <c r="U76" s="120">
        <v>1.4890000000000001</v>
      </c>
      <c r="V76" s="43">
        <f t="shared" si="199"/>
        <v>0</v>
      </c>
      <c r="W76" s="43">
        <f t="shared" si="200"/>
        <v>0</v>
      </c>
      <c r="X76" s="69">
        <f t="shared" si="201"/>
        <v>0</v>
      </c>
      <c r="Y76" s="69"/>
      <c r="Z76" s="69"/>
      <c r="AA76" s="69"/>
      <c r="AB76" s="69"/>
      <c r="AC76" s="69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69"/>
      <c r="AQ76" s="69">
        <f t="shared" ref="AQ76:AW76" si="233">AJ76*$H$76</f>
        <v>0</v>
      </c>
      <c r="AR76" s="69">
        <f t="shared" si="233"/>
        <v>0</v>
      </c>
      <c r="AS76" s="69">
        <f t="shared" si="233"/>
        <v>0</v>
      </c>
      <c r="AT76" s="69">
        <f t="shared" si="233"/>
        <v>0</v>
      </c>
      <c r="AU76" s="69">
        <f t="shared" si="233"/>
        <v>0</v>
      </c>
      <c r="AV76" s="69">
        <f t="shared" si="233"/>
        <v>0</v>
      </c>
      <c r="AW76" s="69">
        <f t="shared" si="233"/>
        <v>0</v>
      </c>
      <c r="AX76" s="69">
        <f t="shared" si="135"/>
        <v>0</v>
      </c>
      <c r="AY76" s="69"/>
      <c r="AZ76" s="69"/>
      <c r="BA76" s="69"/>
      <c r="BB76" s="69">
        <v>2</v>
      </c>
      <c r="BC76" s="69"/>
      <c r="BD76" s="69"/>
      <c r="BE76" s="69">
        <f t="shared" ref="BE76:BJ76" si="234">AY76*$H$76</f>
        <v>0</v>
      </c>
      <c r="BF76" s="69">
        <f t="shared" si="234"/>
        <v>0</v>
      </c>
      <c r="BG76" s="69">
        <f t="shared" si="234"/>
        <v>0</v>
      </c>
      <c r="BH76" s="69">
        <f t="shared" si="234"/>
        <v>0</v>
      </c>
      <c r="BI76" s="69">
        <f t="shared" si="234"/>
        <v>0</v>
      </c>
      <c r="BJ76" s="69">
        <f t="shared" si="234"/>
        <v>0</v>
      </c>
      <c r="BK76" s="47">
        <f t="shared" ref="BK76:BK87" si="235">$H76*Y76</f>
        <v>0</v>
      </c>
      <c r="BL76" s="47">
        <f t="shared" ref="BL76:BL87" si="236">$H76*Z76</f>
        <v>0</v>
      </c>
      <c r="BM76" s="47">
        <f t="shared" ref="BM76:BM87" si="237">$H76*AA76</f>
        <v>0</v>
      </c>
      <c r="BN76" s="47">
        <f t="shared" ref="BN76:BN87" si="238">$H76*AB76</f>
        <v>0</v>
      </c>
      <c r="BO76" s="47">
        <f t="shared" ref="BO76:BO87" si="239">$H76*AC76</f>
        <v>0</v>
      </c>
      <c r="BP76" s="47">
        <f t="shared" ref="BP76:BP87" si="240">$H76*AD76</f>
        <v>0</v>
      </c>
      <c r="BQ76" s="47">
        <f t="shared" ref="BQ76:BQ87" si="241">$H76*AE76</f>
        <v>0</v>
      </c>
      <c r="BR76" s="47">
        <f t="shared" ref="BR76:BR87" si="242">$H76*AF76</f>
        <v>0</v>
      </c>
      <c r="BS76" s="47">
        <f t="shared" ref="BS76:BS87" si="243">$H76*AG76</f>
        <v>0</v>
      </c>
      <c r="BT76" s="47">
        <f t="shared" ref="BT76:BT87" si="244">$H76*AH76</f>
        <v>0</v>
      </c>
      <c r="BU76" s="47">
        <f t="shared" ref="BU76:BU87" si="245">$H76*AI76</f>
        <v>0</v>
      </c>
    </row>
    <row r="77" spans="1:73" x14ac:dyDescent="0.3">
      <c r="A77" s="77">
        <v>13468</v>
      </c>
      <c r="B77" s="77" t="s">
        <v>142</v>
      </c>
      <c r="C77" s="77" t="s">
        <v>27</v>
      </c>
      <c r="D77" s="79" t="s">
        <v>90</v>
      </c>
      <c r="E77" s="118"/>
      <c r="F77" s="79">
        <v>2</v>
      </c>
      <c r="G77" s="78">
        <v>86.16</v>
      </c>
      <c r="H77" s="79">
        <f t="shared" si="198"/>
        <v>0</v>
      </c>
      <c r="I77" s="119"/>
      <c r="J77" s="119"/>
      <c r="K77" s="119"/>
      <c r="L77" s="119"/>
      <c r="M77" s="119"/>
      <c r="N77" s="119"/>
      <c r="O77" s="119"/>
      <c r="P77" s="119"/>
      <c r="Q77" s="119"/>
      <c r="R77" s="119"/>
      <c r="S77" s="80"/>
      <c r="T77" s="119"/>
      <c r="U77" s="120">
        <v>1.0169999999999999</v>
      </c>
      <c r="V77" s="43">
        <f t="shared" si="199"/>
        <v>0</v>
      </c>
      <c r="W77" s="43">
        <f t="shared" si="200"/>
        <v>0</v>
      </c>
      <c r="X77" s="69">
        <f t="shared" si="201"/>
        <v>0</v>
      </c>
      <c r="AM77" s="48"/>
      <c r="AN77" s="48"/>
      <c r="AO77" s="48"/>
      <c r="AP77" s="48"/>
      <c r="AQ77" s="69">
        <f t="shared" ref="AQ77:AW77" si="246">AJ77*$H$77</f>
        <v>0</v>
      </c>
      <c r="AR77" s="69">
        <f t="shared" si="246"/>
        <v>0</v>
      </c>
      <c r="AS77" s="69">
        <f t="shared" si="246"/>
        <v>0</v>
      </c>
      <c r="AT77" s="69">
        <f t="shared" si="246"/>
        <v>0</v>
      </c>
      <c r="AU77" s="69">
        <f t="shared" si="246"/>
        <v>0</v>
      </c>
      <c r="AV77" s="69">
        <f t="shared" si="246"/>
        <v>0</v>
      </c>
      <c r="AW77" s="69">
        <f t="shared" si="246"/>
        <v>0</v>
      </c>
      <c r="AX77" s="69">
        <f t="shared" si="135"/>
        <v>0</v>
      </c>
      <c r="BB77" s="48">
        <v>2</v>
      </c>
      <c r="BE77" s="69">
        <f t="shared" ref="BE77:BJ77" si="247">AY77*$H$77</f>
        <v>0</v>
      </c>
      <c r="BF77" s="69">
        <f t="shared" si="247"/>
        <v>0</v>
      </c>
      <c r="BG77" s="69">
        <f t="shared" si="247"/>
        <v>0</v>
      </c>
      <c r="BH77" s="69">
        <f t="shared" si="247"/>
        <v>0</v>
      </c>
      <c r="BI77" s="69">
        <f t="shared" si="247"/>
        <v>0</v>
      </c>
      <c r="BJ77" s="69">
        <f t="shared" si="247"/>
        <v>0</v>
      </c>
      <c r="BK77" s="47">
        <f t="shared" si="235"/>
        <v>0</v>
      </c>
      <c r="BL77" s="47">
        <f t="shared" si="236"/>
        <v>0</v>
      </c>
      <c r="BM77" s="47">
        <f t="shared" si="237"/>
        <v>0</v>
      </c>
      <c r="BN77" s="47">
        <f t="shared" si="238"/>
        <v>0</v>
      </c>
      <c r="BO77" s="47">
        <f t="shared" si="239"/>
        <v>0</v>
      </c>
      <c r="BP77" s="47">
        <f t="shared" si="240"/>
        <v>0</v>
      </c>
      <c r="BQ77" s="47">
        <f t="shared" si="241"/>
        <v>0</v>
      </c>
      <c r="BR77" s="47">
        <f t="shared" si="242"/>
        <v>0</v>
      </c>
      <c r="BS77" s="47">
        <f t="shared" si="243"/>
        <v>0</v>
      </c>
      <c r="BT77" s="47">
        <f t="shared" si="244"/>
        <v>0</v>
      </c>
      <c r="BU77" s="47">
        <f t="shared" si="245"/>
        <v>0</v>
      </c>
    </row>
    <row r="78" spans="1:73" x14ac:dyDescent="0.3">
      <c r="A78" s="77">
        <v>13447</v>
      </c>
      <c r="B78" s="77" t="s">
        <v>143</v>
      </c>
      <c r="C78" s="77" t="s">
        <v>27</v>
      </c>
      <c r="D78" s="79" t="s">
        <v>90</v>
      </c>
      <c r="E78" s="118"/>
      <c r="F78" s="79">
        <v>2</v>
      </c>
      <c r="G78" s="78">
        <v>83.69</v>
      </c>
      <c r="H78" s="79">
        <f t="shared" si="198"/>
        <v>0</v>
      </c>
      <c r="I78" s="119"/>
      <c r="J78" s="119"/>
      <c r="K78" s="119"/>
      <c r="L78" s="119"/>
      <c r="M78" s="119"/>
      <c r="N78" s="119"/>
      <c r="O78" s="119"/>
      <c r="P78" s="119"/>
      <c r="Q78" s="119"/>
      <c r="R78" s="119"/>
      <c r="S78" s="80"/>
      <c r="T78" s="119"/>
      <c r="U78" s="120">
        <v>0.97199999999999998</v>
      </c>
      <c r="V78" s="43">
        <f t="shared" si="199"/>
        <v>0</v>
      </c>
      <c r="W78" s="43">
        <f t="shared" si="200"/>
        <v>0</v>
      </c>
      <c r="X78" s="69">
        <f t="shared" si="201"/>
        <v>0</v>
      </c>
      <c r="AM78" s="48"/>
      <c r="AN78" s="48"/>
      <c r="AO78" s="48"/>
      <c r="AP78" s="48"/>
      <c r="AQ78" s="69">
        <f t="shared" ref="AQ78:AW78" si="248">AJ78*$H$78</f>
        <v>0</v>
      </c>
      <c r="AR78" s="69">
        <f t="shared" si="248"/>
        <v>0</v>
      </c>
      <c r="AS78" s="69">
        <f t="shared" si="248"/>
        <v>0</v>
      </c>
      <c r="AT78" s="69">
        <f t="shared" si="248"/>
        <v>0</v>
      </c>
      <c r="AU78" s="69">
        <f t="shared" si="248"/>
        <v>0</v>
      </c>
      <c r="AV78" s="69">
        <f t="shared" si="248"/>
        <v>0</v>
      </c>
      <c r="AW78" s="69">
        <f t="shared" si="248"/>
        <v>0</v>
      </c>
      <c r="AX78" s="69">
        <f t="shared" si="135"/>
        <v>0</v>
      </c>
      <c r="BB78" s="48">
        <v>2</v>
      </c>
      <c r="BE78" s="69">
        <f t="shared" ref="BE78:BJ78" si="249">AY78*$H$78</f>
        <v>0</v>
      </c>
      <c r="BF78" s="69">
        <f t="shared" si="249"/>
        <v>0</v>
      </c>
      <c r="BG78" s="69">
        <f t="shared" si="249"/>
        <v>0</v>
      </c>
      <c r="BH78" s="69">
        <f t="shared" si="249"/>
        <v>0</v>
      </c>
      <c r="BI78" s="69">
        <f t="shared" si="249"/>
        <v>0</v>
      </c>
      <c r="BJ78" s="69">
        <f t="shared" si="249"/>
        <v>0</v>
      </c>
      <c r="BK78" s="47">
        <f t="shared" si="235"/>
        <v>0</v>
      </c>
      <c r="BL78" s="47">
        <f t="shared" si="236"/>
        <v>0</v>
      </c>
      <c r="BM78" s="47">
        <f t="shared" si="237"/>
        <v>0</v>
      </c>
      <c r="BN78" s="47">
        <f t="shared" si="238"/>
        <v>0</v>
      </c>
      <c r="BO78" s="47">
        <f t="shared" si="239"/>
        <v>0</v>
      </c>
      <c r="BP78" s="47">
        <f t="shared" si="240"/>
        <v>0</v>
      </c>
      <c r="BQ78" s="47">
        <f t="shared" si="241"/>
        <v>0</v>
      </c>
      <c r="BR78" s="47">
        <f t="shared" si="242"/>
        <v>0</v>
      </c>
      <c r="BS78" s="47">
        <f t="shared" si="243"/>
        <v>0</v>
      </c>
      <c r="BT78" s="47">
        <f t="shared" si="244"/>
        <v>0</v>
      </c>
      <c r="BU78" s="47">
        <f t="shared" si="245"/>
        <v>0</v>
      </c>
    </row>
    <row r="79" spans="1:73" x14ac:dyDescent="0.3">
      <c r="A79" s="77">
        <v>13965</v>
      </c>
      <c r="B79" s="77" t="s">
        <v>144</v>
      </c>
      <c r="C79" s="77" t="s">
        <v>27</v>
      </c>
      <c r="D79" s="79" t="s">
        <v>90</v>
      </c>
      <c r="E79" s="118"/>
      <c r="F79" s="79">
        <v>2</v>
      </c>
      <c r="G79" s="121">
        <v>100.352</v>
      </c>
      <c r="H79" s="79">
        <f t="shared" si="198"/>
        <v>0</v>
      </c>
      <c r="I79" s="119"/>
      <c r="J79" s="119"/>
      <c r="K79" s="119"/>
      <c r="L79" s="119"/>
      <c r="M79" s="119"/>
      <c r="N79" s="119"/>
      <c r="O79" s="119"/>
      <c r="P79" s="119"/>
      <c r="Q79" s="119"/>
      <c r="R79" s="119"/>
      <c r="S79" s="80"/>
      <c r="T79" s="119"/>
      <c r="U79" s="120">
        <v>1.2769999999999999</v>
      </c>
      <c r="V79" s="43">
        <f t="shared" si="199"/>
        <v>0</v>
      </c>
      <c r="W79" s="43">
        <f t="shared" si="200"/>
        <v>0</v>
      </c>
      <c r="X79" s="69">
        <f t="shared" si="201"/>
        <v>0</v>
      </c>
      <c r="AM79" s="48"/>
      <c r="AN79" s="48"/>
      <c r="AO79" s="48"/>
      <c r="AP79" s="48"/>
      <c r="AQ79" s="69">
        <f t="shared" ref="AQ79:AW79" si="250">AJ79*$H$79</f>
        <v>0</v>
      </c>
      <c r="AR79" s="69">
        <f t="shared" si="250"/>
        <v>0</v>
      </c>
      <c r="AS79" s="69">
        <f t="shared" si="250"/>
        <v>0</v>
      </c>
      <c r="AT79" s="69">
        <f t="shared" si="250"/>
        <v>0</v>
      </c>
      <c r="AU79" s="69">
        <f t="shared" si="250"/>
        <v>0</v>
      </c>
      <c r="AV79" s="69">
        <f t="shared" si="250"/>
        <v>0</v>
      </c>
      <c r="AW79" s="69">
        <f t="shared" si="250"/>
        <v>0</v>
      </c>
      <c r="AX79" s="69">
        <f t="shared" si="135"/>
        <v>0</v>
      </c>
      <c r="BB79" s="48">
        <v>2</v>
      </c>
      <c r="BE79" s="69">
        <f t="shared" ref="BE79:BJ79" si="251">AY79*$H$79</f>
        <v>0</v>
      </c>
      <c r="BF79" s="69">
        <f t="shared" si="251"/>
        <v>0</v>
      </c>
      <c r="BG79" s="69">
        <f t="shared" si="251"/>
        <v>0</v>
      </c>
      <c r="BH79" s="69">
        <f t="shared" si="251"/>
        <v>0</v>
      </c>
      <c r="BI79" s="69">
        <f t="shared" si="251"/>
        <v>0</v>
      </c>
      <c r="BJ79" s="69">
        <f t="shared" si="251"/>
        <v>0</v>
      </c>
      <c r="BK79" s="47">
        <f t="shared" si="235"/>
        <v>0</v>
      </c>
      <c r="BL79" s="47">
        <f t="shared" si="236"/>
        <v>0</v>
      </c>
      <c r="BM79" s="47">
        <f t="shared" si="237"/>
        <v>0</v>
      </c>
      <c r="BN79" s="47">
        <f t="shared" si="238"/>
        <v>0</v>
      </c>
      <c r="BO79" s="47">
        <f t="shared" si="239"/>
        <v>0</v>
      </c>
      <c r="BP79" s="47">
        <f t="shared" si="240"/>
        <v>0</v>
      </c>
      <c r="BQ79" s="47">
        <f t="shared" si="241"/>
        <v>0</v>
      </c>
      <c r="BR79" s="47">
        <f t="shared" si="242"/>
        <v>0</v>
      </c>
      <c r="BS79" s="47">
        <f t="shared" si="243"/>
        <v>0</v>
      </c>
      <c r="BT79" s="47">
        <f t="shared" si="244"/>
        <v>0</v>
      </c>
      <c r="BU79" s="47">
        <f t="shared" si="245"/>
        <v>0</v>
      </c>
    </row>
    <row r="80" spans="1:73" x14ac:dyDescent="0.3">
      <c r="A80" s="77">
        <v>13969</v>
      </c>
      <c r="B80" s="77" t="s">
        <v>145</v>
      </c>
      <c r="C80" s="77" t="s">
        <v>27</v>
      </c>
      <c r="D80" s="79" t="s">
        <v>90</v>
      </c>
      <c r="E80" s="118"/>
      <c r="F80" s="79">
        <v>2</v>
      </c>
      <c r="G80" s="122">
        <v>93.38</v>
      </c>
      <c r="H80" s="79">
        <f t="shared" si="198"/>
        <v>0</v>
      </c>
      <c r="I80" s="119"/>
      <c r="J80" s="119"/>
      <c r="K80" s="119"/>
      <c r="L80" s="119"/>
      <c r="M80" s="119"/>
      <c r="N80" s="119"/>
      <c r="O80" s="119"/>
      <c r="P80" s="119"/>
      <c r="Q80" s="119"/>
      <c r="R80" s="119"/>
      <c r="S80" s="80"/>
      <c r="T80" s="119"/>
      <c r="U80" s="120">
        <v>1.149</v>
      </c>
      <c r="V80" s="43">
        <f t="shared" si="199"/>
        <v>0</v>
      </c>
      <c r="W80" s="43">
        <f t="shared" si="200"/>
        <v>0</v>
      </c>
      <c r="X80" s="69">
        <f t="shared" si="201"/>
        <v>0</v>
      </c>
      <c r="AM80" s="48"/>
      <c r="AN80" s="48"/>
      <c r="AO80" s="48"/>
      <c r="AP80" s="48"/>
      <c r="AQ80" s="69">
        <f t="shared" ref="AQ80:AW80" si="252">AJ80*$H$80</f>
        <v>0</v>
      </c>
      <c r="AR80" s="69">
        <f t="shared" si="252"/>
        <v>0</v>
      </c>
      <c r="AS80" s="69">
        <f t="shared" si="252"/>
        <v>0</v>
      </c>
      <c r="AT80" s="69">
        <f t="shared" si="252"/>
        <v>0</v>
      </c>
      <c r="AU80" s="69">
        <f t="shared" si="252"/>
        <v>0</v>
      </c>
      <c r="AV80" s="69">
        <f t="shared" si="252"/>
        <v>0</v>
      </c>
      <c r="AW80" s="69">
        <f t="shared" si="252"/>
        <v>0</v>
      </c>
      <c r="AX80" s="69">
        <f t="shared" si="135"/>
        <v>0</v>
      </c>
      <c r="BB80" s="48">
        <v>2</v>
      </c>
      <c r="BE80" s="69">
        <f t="shared" ref="BE80:BJ80" si="253">AY80*$H$80</f>
        <v>0</v>
      </c>
      <c r="BF80" s="69">
        <f t="shared" si="253"/>
        <v>0</v>
      </c>
      <c r="BG80" s="69">
        <f t="shared" si="253"/>
        <v>0</v>
      </c>
      <c r="BH80" s="69">
        <f t="shared" si="253"/>
        <v>0</v>
      </c>
      <c r="BI80" s="69">
        <f t="shared" si="253"/>
        <v>0</v>
      </c>
      <c r="BJ80" s="69">
        <f t="shared" si="253"/>
        <v>0</v>
      </c>
      <c r="BK80" s="47">
        <f t="shared" si="235"/>
        <v>0</v>
      </c>
      <c r="BL80" s="47">
        <f t="shared" si="236"/>
        <v>0</v>
      </c>
      <c r="BM80" s="47">
        <f t="shared" si="237"/>
        <v>0</v>
      </c>
      <c r="BN80" s="47">
        <f t="shared" si="238"/>
        <v>0</v>
      </c>
      <c r="BO80" s="47">
        <f t="shared" si="239"/>
        <v>0</v>
      </c>
      <c r="BP80" s="47">
        <f t="shared" si="240"/>
        <v>0</v>
      </c>
      <c r="BQ80" s="47">
        <f t="shared" si="241"/>
        <v>0</v>
      </c>
      <c r="BR80" s="47">
        <f t="shared" si="242"/>
        <v>0</v>
      </c>
      <c r="BS80" s="47">
        <f t="shared" si="243"/>
        <v>0</v>
      </c>
      <c r="BT80" s="47">
        <f t="shared" si="244"/>
        <v>0</v>
      </c>
      <c r="BU80" s="47">
        <f t="shared" si="245"/>
        <v>0</v>
      </c>
    </row>
    <row r="81" spans="1:73" x14ac:dyDescent="0.3">
      <c r="A81" s="77">
        <v>13967</v>
      </c>
      <c r="B81" s="77" t="s">
        <v>146</v>
      </c>
      <c r="C81" s="77" t="s">
        <v>27</v>
      </c>
      <c r="D81" s="79" t="s">
        <v>90</v>
      </c>
      <c r="E81" s="118"/>
      <c r="F81" s="79">
        <v>2</v>
      </c>
      <c r="G81" s="78">
        <v>108.11</v>
      </c>
      <c r="H81" s="79">
        <f t="shared" si="198"/>
        <v>0</v>
      </c>
      <c r="I81" s="119"/>
      <c r="J81" s="119"/>
      <c r="K81" s="119"/>
      <c r="L81" s="119"/>
      <c r="M81" s="119"/>
      <c r="N81" s="119"/>
      <c r="O81" s="119"/>
      <c r="P81" s="119"/>
      <c r="Q81" s="119"/>
      <c r="R81" s="119"/>
      <c r="S81" s="80"/>
      <c r="T81" s="119"/>
      <c r="U81" s="120">
        <v>1.4179999999999999</v>
      </c>
      <c r="V81" s="43">
        <f t="shared" si="199"/>
        <v>0</v>
      </c>
      <c r="W81" s="43">
        <f t="shared" si="200"/>
        <v>0</v>
      </c>
      <c r="X81" s="69">
        <f t="shared" si="201"/>
        <v>0</v>
      </c>
      <c r="AM81" s="48"/>
      <c r="AN81" s="48"/>
      <c r="AO81" s="48"/>
      <c r="AP81" s="48"/>
      <c r="AQ81" s="69">
        <f t="shared" ref="AQ81:AW81" si="254">AJ81*$H$81</f>
        <v>0</v>
      </c>
      <c r="AR81" s="69">
        <f t="shared" si="254"/>
        <v>0</v>
      </c>
      <c r="AS81" s="69">
        <f t="shared" si="254"/>
        <v>0</v>
      </c>
      <c r="AT81" s="69">
        <f t="shared" si="254"/>
        <v>0</v>
      </c>
      <c r="AU81" s="69">
        <f t="shared" si="254"/>
        <v>0</v>
      </c>
      <c r="AV81" s="69">
        <f t="shared" si="254"/>
        <v>0</v>
      </c>
      <c r="AW81" s="69">
        <f t="shared" si="254"/>
        <v>0</v>
      </c>
      <c r="AX81" s="69">
        <f t="shared" si="135"/>
        <v>0</v>
      </c>
      <c r="BB81" s="48">
        <v>2</v>
      </c>
      <c r="BE81" s="69">
        <f t="shared" ref="BE81:BJ81" si="255">AY81*$H$81</f>
        <v>0</v>
      </c>
      <c r="BF81" s="69">
        <f t="shared" si="255"/>
        <v>0</v>
      </c>
      <c r="BG81" s="69">
        <f t="shared" si="255"/>
        <v>0</v>
      </c>
      <c r="BH81" s="69">
        <f t="shared" si="255"/>
        <v>0</v>
      </c>
      <c r="BI81" s="69">
        <f t="shared" si="255"/>
        <v>0</v>
      </c>
      <c r="BJ81" s="69">
        <f t="shared" si="255"/>
        <v>0</v>
      </c>
      <c r="BK81" s="47">
        <f t="shared" si="235"/>
        <v>0</v>
      </c>
      <c r="BL81" s="47">
        <f t="shared" si="236"/>
        <v>0</v>
      </c>
      <c r="BM81" s="47">
        <f t="shared" si="237"/>
        <v>0</v>
      </c>
      <c r="BN81" s="47">
        <f t="shared" si="238"/>
        <v>0</v>
      </c>
      <c r="BO81" s="47">
        <f t="shared" si="239"/>
        <v>0</v>
      </c>
      <c r="BP81" s="47">
        <f t="shared" si="240"/>
        <v>0</v>
      </c>
      <c r="BQ81" s="47">
        <f t="shared" si="241"/>
        <v>0</v>
      </c>
      <c r="BR81" s="47">
        <f t="shared" si="242"/>
        <v>0</v>
      </c>
      <c r="BS81" s="47">
        <f t="shared" si="243"/>
        <v>0</v>
      </c>
      <c r="BT81" s="47">
        <f t="shared" si="244"/>
        <v>0</v>
      </c>
      <c r="BU81" s="47">
        <f t="shared" si="245"/>
        <v>0</v>
      </c>
    </row>
    <row r="82" spans="1:73" x14ac:dyDescent="0.3">
      <c r="A82" s="77">
        <v>13968</v>
      </c>
      <c r="B82" s="77" t="s">
        <v>147</v>
      </c>
      <c r="C82" s="77" t="s">
        <v>27</v>
      </c>
      <c r="D82" s="79" t="s">
        <v>141</v>
      </c>
      <c r="E82" s="118"/>
      <c r="F82" s="79">
        <v>2</v>
      </c>
      <c r="G82" s="78">
        <v>116.62</v>
      </c>
      <c r="H82" s="79">
        <f t="shared" si="198"/>
        <v>0</v>
      </c>
      <c r="I82" s="119"/>
      <c r="J82" s="119"/>
      <c r="K82" s="119"/>
      <c r="L82" s="119"/>
      <c r="M82" s="119"/>
      <c r="N82" s="119"/>
      <c r="O82" s="119"/>
      <c r="P82" s="119"/>
      <c r="Q82" s="119"/>
      <c r="R82" s="119"/>
      <c r="S82" s="80"/>
      <c r="T82" s="119"/>
      <c r="U82" s="120">
        <v>1.5740000000000001</v>
      </c>
      <c r="V82" s="43">
        <f t="shared" si="199"/>
        <v>0</v>
      </c>
      <c r="W82" s="43">
        <f t="shared" si="200"/>
        <v>0</v>
      </c>
      <c r="X82" s="69">
        <f t="shared" si="201"/>
        <v>0</v>
      </c>
      <c r="AM82" s="48"/>
      <c r="AN82" s="48"/>
      <c r="AO82" s="48"/>
      <c r="AP82" s="48"/>
      <c r="AQ82" s="69">
        <f t="shared" ref="AQ82:AW82" si="256">AJ82*$H$82</f>
        <v>0</v>
      </c>
      <c r="AR82" s="69">
        <f t="shared" si="256"/>
        <v>0</v>
      </c>
      <c r="AS82" s="69">
        <f t="shared" si="256"/>
        <v>0</v>
      </c>
      <c r="AT82" s="69">
        <f t="shared" si="256"/>
        <v>0</v>
      </c>
      <c r="AU82" s="69">
        <f t="shared" si="256"/>
        <v>0</v>
      </c>
      <c r="AV82" s="69">
        <f t="shared" si="256"/>
        <v>0</v>
      </c>
      <c r="AW82" s="69">
        <f t="shared" si="256"/>
        <v>0</v>
      </c>
      <c r="AX82" s="69">
        <f t="shared" si="135"/>
        <v>0</v>
      </c>
      <c r="BB82" s="48">
        <v>2</v>
      </c>
      <c r="BE82" s="69">
        <f t="shared" ref="BE82:BJ82" si="257">AY82*$H$82</f>
        <v>0</v>
      </c>
      <c r="BF82" s="69">
        <f t="shared" si="257"/>
        <v>0</v>
      </c>
      <c r="BG82" s="69">
        <f t="shared" si="257"/>
        <v>0</v>
      </c>
      <c r="BH82" s="69">
        <f t="shared" si="257"/>
        <v>0</v>
      </c>
      <c r="BI82" s="69">
        <f t="shared" si="257"/>
        <v>0</v>
      </c>
      <c r="BJ82" s="69">
        <f t="shared" si="257"/>
        <v>0</v>
      </c>
      <c r="BK82" s="47">
        <f t="shared" si="235"/>
        <v>0</v>
      </c>
      <c r="BL82" s="47">
        <f t="shared" si="236"/>
        <v>0</v>
      </c>
      <c r="BM82" s="47">
        <f t="shared" si="237"/>
        <v>0</v>
      </c>
      <c r="BN82" s="47">
        <f t="shared" si="238"/>
        <v>0</v>
      </c>
      <c r="BO82" s="47">
        <f t="shared" si="239"/>
        <v>0</v>
      </c>
      <c r="BP82" s="47">
        <f t="shared" si="240"/>
        <v>0</v>
      </c>
      <c r="BQ82" s="47">
        <f t="shared" si="241"/>
        <v>0</v>
      </c>
      <c r="BR82" s="47">
        <f t="shared" si="242"/>
        <v>0</v>
      </c>
      <c r="BS82" s="47">
        <f t="shared" si="243"/>
        <v>0</v>
      </c>
      <c r="BT82" s="47">
        <f t="shared" si="244"/>
        <v>0</v>
      </c>
      <c r="BU82" s="47">
        <f t="shared" si="245"/>
        <v>0</v>
      </c>
    </row>
    <row r="83" spans="1:73" x14ac:dyDescent="0.3">
      <c r="A83" s="77">
        <v>13973</v>
      </c>
      <c r="B83" s="77" t="s">
        <v>148</v>
      </c>
      <c r="C83" s="77" t="s">
        <v>27</v>
      </c>
      <c r="D83" s="79" t="s">
        <v>115</v>
      </c>
      <c r="E83" s="118"/>
      <c r="F83" s="79">
        <v>2</v>
      </c>
      <c r="G83" s="78">
        <v>207.68</v>
      </c>
      <c r="H83" s="79">
        <f t="shared" si="198"/>
        <v>0</v>
      </c>
      <c r="I83" s="119"/>
      <c r="J83" s="119"/>
      <c r="K83" s="119"/>
      <c r="L83" s="119"/>
      <c r="M83" s="119"/>
      <c r="N83" s="119"/>
      <c r="O83" s="119"/>
      <c r="P83" s="119"/>
      <c r="Q83" s="119"/>
      <c r="R83" s="119"/>
      <c r="S83" s="80"/>
      <c r="T83" s="119"/>
      <c r="U83" s="120">
        <v>3.258</v>
      </c>
      <c r="V83" s="43">
        <f t="shared" si="199"/>
        <v>0</v>
      </c>
      <c r="W83" s="43">
        <f t="shared" si="200"/>
        <v>0</v>
      </c>
      <c r="X83" s="69">
        <f t="shared" si="201"/>
        <v>0</v>
      </c>
      <c r="AM83" s="48"/>
      <c r="AN83" s="48"/>
      <c r="AO83" s="48"/>
      <c r="AP83" s="48"/>
      <c r="AQ83" s="69">
        <f t="shared" ref="AQ83:AW83" si="258">AJ83*$H$83</f>
        <v>0</v>
      </c>
      <c r="AR83" s="69">
        <f t="shared" si="258"/>
        <v>0</v>
      </c>
      <c r="AS83" s="69">
        <f t="shared" si="258"/>
        <v>0</v>
      </c>
      <c r="AT83" s="69">
        <f t="shared" si="258"/>
        <v>0</v>
      </c>
      <c r="AU83" s="69">
        <f t="shared" si="258"/>
        <v>0</v>
      </c>
      <c r="AV83" s="69">
        <f t="shared" si="258"/>
        <v>0</v>
      </c>
      <c r="AW83" s="69">
        <f t="shared" si="258"/>
        <v>0</v>
      </c>
      <c r="AX83" s="69">
        <f t="shared" si="135"/>
        <v>0</v>
      </c>
      <c r="BB83" s="48">
        <v>2</v>
      </c>
      <c r="BE83" s="69">
        <f t="shared" ref="BE83:BJ83" si="259">AY83*$H$83</f>
        <v>0</v>
      </c>
      <c r="BF83" s="69">
        <f t="shared" si="259"/>
        <v>0</v>
      </c>
      <c r="BG83" s="69">
        <f t="shared" si="259"/>
        <v>0</v>
      </c>
      <c r="BH83" s="69">
        <f t="shared" si="259"/>
        <v>0</v>
      </c>
      <c r="BI83" s="69">
        <f t="shared" si="259"/>
        <v>0</v>
      </c>
      <c r="BJ83" s="69">
        <f t="shared" si="259"/>
        <v>0</v>
      </c>
      <c r="BK83" s="47">
        <f t="shared" si="235"/>
        <v>0</v>
      </c>
      <c r="BL83" s="47">
        <f t="shared" si="236"/>
        <v>0</v>
      </c>
      <c r="BM83" s="47">
        <f t="shared" si="237"/>
        <v>0</v>
      </c>
      <c r="BN83" s="47">
        <f t="shared" si="238"/>
        <v>0</v>
      </c>
      <c r="BO83" s="47">
        <f t="shared" si="239"/>
        <v>0</v>
      </c>
      <c r="BP83" s="47">
        <f t="shared" si="240"/>
        <v>0</v>
      </c>
      <c r="BQ83" s="47">
        <f t="shared" si="241"/>
        <v>0</v>
      </c>
      <c r="BR83" s="47">
        <f t="shared" si="242"/>
        <v>0</v>
      </c>
      <c r="BS83" s="47">
        <f t="shared" si="243"/>
        <v>0</v>
      </c>
      <c r="BT83" s="47">
        <f t="shared" si="244"/>
        <v>0</v>
      </c>
      <c r="BU83" s="47">
        <f t="shared" si="245"/>
        <v>0</v>
      </c>
    </row>
    <row r="84" spans="1:73" x14ac:dyDescent="0.3">
      <c r="A84" s="77">
        <v>13970</v>
      </c>
      <c r="B84" s="77" t="s">
        <v>149</v>
      </c>
      <c r="C84" s="77" t="s">
        <v>27</v>
      </c>
      <c r="D84" s="79" t="s">
        <v>106</v>
      </c>
      <c r="E84" s="118"/>
      <c r="F84" s="79">
        <v>2</v>
      </c>
      <c r="G84" s="78">
        <v>116.62</v>
      </c>
      <c r="H84" s="79">
        <f t="shared" si="198"/>
        <v>0</v>
      </c>
      <c r="I84" s="119"/>
      <c r="J84" s="119"/>
      <c r="K84" s="119"/>
      <c r="L84" s="119"/>
      <c r="M84" s="119"/>
      <c r="N84" s="119"/>
      <c r="O84" s="119"/>
      <c r="P84" s="119"/>
      <c r="Q84" s="119"/>
      <c r="R84" s="119"/>
      <c r="S84" s="80"/>
      <c r="T84" s="119"/>
      <c r="U84" s="120">
        <v>1.5740000000000001</v>
      </c>
      <c r="V84" s="43">
        <f t="shared" si="199"/>
        <v>0</v>
      </c>
      <c r="W84" s="43">
        <f t="shared" si="200"/>
        <v>0</v>
      </c>
      <c r="X84" s="69">
        <f t="shared" si="201"/>
        <v>0</v>
      </c>
      <c r="AM84" s="48"/>
      <c r="AN84" s="48"/>
      <c r="AO84" s="48"/>
      <c r="AP84" s="48"/>
      <c r="AQ84" s="69">
        <f t="shared" ref="AQ84:AW84" si="260">AJ84*$H$84</f>
        <v>0</v>
      </c>
      <c r="AR84" s="69">
        <f t="shared" si="260"/>
        <v>0</v>
      </c>
      <c r="AS84" s="69">
        <f t="shared" si="260"/>
        <v>0</v>
      </c>
      <c r="AT84" s="69">
        <f t="shared" si="260"/>
        <v>0</v>
      </c>
      <c r="AU84" s="69">
        <f t="shared" si="260"/>
        <v>0</v>
      </c>
      <c r="AV84" s="69">
        <f t="shared" si="260"/>
        <v>0</v>
      </c>
      <c r="AW84" s="69">
        <f t="shared" si="260"/>
        <v>0</v>
      </c>
      <c r="AX84" s="69">
        <f t="shared" si="135"/>
        <v>0</v>
      </c>
      <c r="BB84" s="48">
        <v>2</v>
      </c>
      <c r="BE84" s="69">
        <f t="shared" ref="BE84:BJ84" si="261">AY84*$H$84</f>
        <v>0</v>
      </c>
      <c r="BF84" s="69">
        <f t="shared" si="261"/>
        <v>0</v>
      </c>
      <c r="BG84" s="69">
        <f t="shared" si="261"/>
        <v>0</v>
      </c>
      <c r="BH84" s="69">
        <f t="shared" si="261"/>
        <v>0</v>
      </c>
      <c r="BI84" s="69">
        <f t="shared" si="261"/>
        <v>0</v>
      </c>
      <c r="BJ84" s="69">
        <f t="shared" si="261"/>
        <v>0</v>
      </c>
      <c r="BK84" s="47">
        <f t="shared" si="235"/>
        <v>0</v>
      </c>
      <c r="BL84" s="47">
        <f t="shared" si="236"/>
        <v>0</v>
      </c>
      <c r="BM84" s="47">
        <f t="shared" si="237"/>
        <v>0</v>
      </c>
      <c r="BN84" s="47">
        <f t="shared" si="238"/>
        <v>0</v>
      </c>
      <c r="BO84" s="47">
        <f t="shared" si="239"/>
        <v>0</v>
      </c>
      <c r="BP84" s="47">
        <f t="shared" si="240"/>
        <v>0</v>
      </c>
      <c r="BQ84" s="47">
        <f t="shared" si="241"/>
        <v>0</v>
      </c>
      <c r="BR84" s="47">
        <f t="shared" si="242"/>
        <v>0</v>
      </c>
      <c r="BS84" s="47">
        <f t="shared" si="243"/>
        <v>0</v>
      </c>
      <c r="BT84" s="47">
        <f t="shared" si="244"/>
        <v>0</v>
      </c>
      <c r="BU84" s="47">
        <f t="shared" si="245"/>
        <v>0</v>
      </c>
    </row>
    <row r="85" spans="1:73" x14ac:dyDescent="0.3">
      <c r="A85" s="77">
        <v>13966</v>
      </c>
      <c r="B85" s="77" t="s">
        <v>150</v>
      </c>
      <c r="C85" s="77" t="s">
        <v>27</v>
      </c>
      <c r="D85" s="79" t="s">
        <v>106</v>
      </c>
      <c r="E85" s="118"/>
      <c r="F85" s="79">
        <v>2</v>
      </c>
      <c r="G85" s="78">
        <v>89.77</v>
      </c>
      <c r="H85" s="79">
        <f t="shared" si="198"/>
        <v>0</v>
      </c>
      <c r="I85" s="119"/>
      <c r="J85" s="119"/>
      <c r="K85" s="119"/>
      <c r="L85" s="119"/>
      <c r="M85" s="119"/>
      <c r="N85" s="119"/>
      <c r="O85" s="119"/>
      <c r="P85" s="119"/>
      <c r="Q85" s="119"/>
      <c r="R85" s="119"/>
      <c r="S85" s="80"/>
      <c r="T85" s="119"/>
      <c r="U85" s="120">
        <v>1.083</v>
      </c>
      <c r="V85" s="43">
        <f t="shared" si="199"/>
        <v>0</v>
      </c>
      <c r="W85" s="43">
        <f t="shared" si="200"/>
        <v>0</v>
      </c>
      <c r="X85" s="69">
        <f t="shared" si="201"/>
        <v>0</v>
      </c>
      <c r="AM85" s="48"/>
      <c r="AN85" s="48"/>
      <c r="AO85" s="48"/>
      <c r="AP85" s="48"/>
      <c r="AQ85" s="69">
        <f t="shared" ref="AQ85:AW85" si="262">AJ85*$H$85</f>
        <v>0</v>
      </c>
      <c r="AR85" s="69">
        <f t="shared" si="262"/>
        <v>0</v>
      </c>
      <c r="AS85" s="69">
        <f t="shared" si="262"/>
        <v>0</v>
      </c>
      <c r="AT85" s="69">
        <f t="shared" si="262"/>
        <v>0</v>
      </c>
      <c r="AU85" s="69">
        <f t="shared" si="262"/>
        <v>0</v>
      </c>
      <c r="AV85" s="69">
        <f t="shared" si="262"/>
        <v>0</v>
      </c>
      <c r="AW85" s="69">
        <f t="shared" si="262"/>
        <v>0</v>
      </c>
      <c r="AX85" s="69">
        <f t="shared" si="135"/>
        <v>0</v>
      </c>
      <c r="BB85" s="48">
        <v>2</v>
      </c>
      <c r="BE85" s="69">
        <f t="shared" ref="BE85:BJ85" si="263">AY85*$H$85</f>
        <v>0</v>
      </c>
      <c r="BF85" s="69">
        <f t="shared" si="263"/>
        <v>0</v>
      </c>
      <c r="BG85" s="69">
        <f t="shared" si="263"/>
        <v>0</v>
      </c>
      <c r="BH85" s="69">
        <f t="shared" si="263"/>
        <v>0</v>
      </c>
      <c r="BI85" s="69">
        <f t="shared" si="263"/>
        <v>0</v>
      </c>
      <c r="BJ85" s="69">
        <f t="shared" si="263"/>
        <v>0</v>
      </c>
      <c r="BK85" s="47">
        <f t="shared" si="235"/>
        <v>0</v>
      </c>
      <c r="BL85" s="47">
        <f t="shared" si="236"/>
        <v>0</v>
      </c>
      <c r="BM85" s="47">
        <f t="shared" si="237"/>
        <v>0</v>
      </c>
      <c r="BN85" s="47">
        <f t="shared" si="238"/>
        <v>0</v>
      </c>
      <c r="BO85" s="47">
        <f t="shared" si="239"/>
        <v>0</v>
      </c>
      <c r="BP85" s="47">
        <f t="shared" si="240"/>
        <v>0</v>
      </c>
      <c r="BQ85" s="47">
        <f t="shared" si="241"/>
        <v>0</v>
      </c>
      <c r="BR85" s="47">
        <f t="shared" si="242"/>
        <v>0</v>
      </c>
      <c r="BS85" s="47">
        <f t="shared" si="243"/>
        <v>0</v>
      </c>
      <c r="BT85" s="47">
        <f t="shared" si="244"/>
        <v>0</v>
      </c>
      <c r="BU85" s="47">
        <f t="shared" si="245"/>
        <v>0</v>
      </c>
    </row>
    <row r="86" spans="1:73" x14ac:dyDescent="0.3">
      <c r="A86" s="77">
        <v>13971</v>
      </c>
      <c r="B86" s="77" t="s">
        <v>151</v>
      </c>
      <c r="C86" s="77" t="s">
        <v>27</v>
      </c>
      <c r="D86" s="79" t="s">
        <v>106</v>
      </c>
      <c r="E86" s="118"/>
      <c r="F86" s="79">
        <v>2</v>
      </c>
      <c r="G86" s="78">
        <v>110.824</v>
      </c>
      <c r="H86" s="79">
        <f t="shared" si="198"/>
        <v>0</v>
      </c>
      <c r="I86" s="119"/>
      <c r="J86" s="119"/>
      <c r="K86" s="119"/>
      <c r="L86" s="119"/>
      <c r="M86" s="119"/>
      <c r="N86" s="119"/>
      <c r="O86" s="119"/>
      <c r="P86" s="119"/>
      <c r="Q86" s="119"/>
      <c r="R86" s="119"/>
      <c r="S86" s="80"/>
      <c r="T86" s="119"/>
      <c r="U86" s="120">
        <v>1.468</v>
      </c>
      <c r="V86" s="43">
        <f t="shared" si="199"/>
        <v>0</v>
      </c>
      <c r="W86" s="43">
        <f t="shared" si="200"/>
        <v>0</v>
      </c>
      <c r="X86" s="69">
        <f t="shared" si="201"/>
        <v>0</v>
      </c>
      <c r="AM86" s="48"/>
      <c r="AN86" s="48"/>
      <c r="AO86" s="48"/>
      <c r="AP86" s="48"/>
      <c r="AQ86" s="69">
        <f t="shared" ref="AQ86:AW86" si="264">AJ86*$H$86</f>
        <v>0</v>
      </c>
      <c r="AR86" s="69">
        <f t="shared" si="264"/>
        <v>0</v>
      </c>
      <c r="AS86" s="69">
        <f t="shared" si="264"/>
        <v>0</v>
      </c>
      <c r="AT86" s="69">
        <f t="shared" si="264"/>
        <v>0</v>
      </c>
      <c r="AU86" s="69">
        <f t="shared" si="264"/>
        <v>0</v>
      </c>
      <c r="AV86" s="69">
        <f t="shared" si="264"/>
        <v>0</v>
      </c>
      <c r="AW86" s="69">
        <f t="shared" si="264"/>
        <v>0</v>
      </c>
      <c r="AX86" s="69">
        <f t="shared" si="135"/>
        <v>0</v>
      </c>
      <c r="BB86" s="48">
        <v>2</v>
      </c>
      <c r="BE86" s="69">
        <f t="shared" ref="BE86:BJ86" si="265">AY86*$H$86</f>
        <v>0</v>
      </c>
      <c r="BF86" s="69">
        <f t="shared" si="265"/>
        <v>0</v>
      </c>
      <c r="BG86" s="69">
        <f t="shared" si="265"/>
        <v>0</v>
      </c>
      <c r="BH86" s="69">
        <f t="shared" si="265"/>
        <v>0</v>
      </c>
      <c r="BI86" s="69">
        <f t="shared" si="265"/>
        <v>0</v>
      </c>
      <c r="BJ86" s="69">
        <f t="shared" si="265"/>
        <v>0</v>
      </c>
      <c r="BK86" s="47">
        <f t="shared" si="235"/>
        <v>0</v>
      </c>
      <c r="BL86" s="47">
        <f t="shared" si="236"/>
        <v>0</v>
      </c>
      <c r="BM86" s="47">
        <f t="shared" si="237"/>
        <v>0</v>
      </c>
      <c r="BN86" s="47">
        <f t="shared" si="238"/>
        <v>0</v>
      </c>
      <c r="BO86" s="47">
        <f t="shared" si="239"/>
        <v>0</v>
      </c>
      <c r="BP86" s="47">
        <f t="shared" si="240"/>
        <v>0</v>
      </c>
      <c r="BQ86" s="47">
        <f t="shared" si="241"/>
        <v>0</v>
      </c>
      <c r="BR86" s="47">
        <f t="shared" si="242"/>
        <v>0</v>
      </c>
      <c r="BS86" s="47">
        <f t="shared" si="243"/>
        <v>0</v>
      </c>
      <c r="BT86" s="47">
        <f t="shared" si="244"/>
        <v>0</v>
      </c>
      <c r="BU86" s="47">
        <f t="shared" si="245"/>
        <v>0</v>
      </c>
    </row>
    <row r="87" spans="1:73" x14ac:dyDescent="0.3">
      <c r="A87" s="123"/>
      <c r="B87" s="86" t="s">
        <v>152</v>
      </c>
      <c r="C87" s="79"/>
      <c r="D87" s="79" t="s">
        <v>69</v>
      </c>
      <c r="E87" s="118" t="s">
        <v>70</v>
      </c>
      <c r="F87" s="77">
        <f>SUM(F76:F86)</f>
        <v>22</v>
      </c>
      <c r="G87" s="121">
        <f>SUM(G76:G86)</f>
        <v>1225.1759999999999</v>
      </c>
      <c r="H87" s="77">
        <f t="shared" si="198"/>
        <v>0</v>
      </c>
      <c r="I87" s="119"/>
      <c r="J87" s="119"/>
      <c r="K87" s="119"/>
      <c r="L87" s="119"/>
      <c r="M87" s="119"/>
      <c r="N87" s="119"/>
      <c r="O87" s="119"/>
      <c r="P87" s="119"/>
      <c r="Q87" s="119"/>
      <c r="R87" s="119"/>
      <c r="S87" s="80"/>
      <c r="T87" s="119"/>
      <c r="U87" s="124">
        <f>SUM(U76:U86)</f>
        <v>16.279</v>
      </c>
      <c r="V87" s="43">
        <f t="shared" si="199"/>
        <v>0</v>
      </c>
      <c r="W87" s="43">
        <f t="shared" si="200"/>
        <v>0</v>
      </c>
      <c r="X87" s="69">
        <f t="shared" si="201"/>
        <v>0</v>
      </c>
      <c r="Y87" s="47">
        <f t="shared" ref="Y87:AP87" si="266">SUM(Y76:Y86)</f>
        <v>0</v>
      </c>
      <c r="Z87" s="47">
        <f t="shared" si="266"/>
        <v>0</v>
      </c>
      <c r="AA87" s="47">
        <f t="shared" si="266"/>
        <v>0</v>
      </c>
      <c r="AB87" s="47">
        <f t="shared" si="266"/>
        <v>0</v>
      </c>
      <c r="AC87" s="47">
        <f t="shared" si="266"/>
        <v>0</v>
      </c>
      <c r="AD87" s="47">
        <f t="shared" si="266"/>
        <v>0</v>
      </c>
      <c r="AE87" s="47">
        <f t="shared" si="266"/>
        <v>0</v>
      </c>
      <c r="AF87" s="47">
        <f t="shared" si="266"/>
        <v>0</v>
      </c>
      <c r="AG87" s="47">
        <f t="shared" si="266"/>
        <v>0</v>
      </c>
      <c r="AH87" s="47">
        <f t="shared" si="266"/>
        <v>0</v>
      </c>
      <c r="AI87" s="47">
        <f t="shared" si="266"/>
        <v>0</v>
      </c>
      <c r="AJ87" s="47">
        <f t="shared" si="266"/>
        <v>0</v>
      </c>
      <c r="AK87" s="47">
        <f t="shared" si="266"/>
        <v>0</v>
      </c>
      <c r="AL87" s="47">
        <f t="shared" si="266"/>
        <v>0</v>
      </c>
      <c r="AM87" s="47">
        <f t="shared" si="266"/>
        <v>0</v>
      </c>
      <c r="AN87" s="47">
        <f t="shared" si="266"/>
        <v>0</v>
      </c>
      <c r="AO87" s="47">
        <f t="shared" si="266"/>
        <v>0</v>
      </c>
      <c r="AP87" s="47">
        <f t="shared" si="266"/>
        <v>0</v>
      </c>
      <c r="AQ87" s="69">
        <f t="shared" ref="AQ87:AW87" si="267">SUM(AQ2:AQ86)</f>
        <v>0</v>
      </c>
      <c r="AR87" s="69">
        <f t="shared" si="267"/>
        <v>0</v>
      </c>
      <c r="AS87" s="69">
        <f t="shared" si="267"/>
        <v>0</v>
      </c>
      <c r="AT87" s="69">
        <f t="shared" si="267"/>
        <v>0</v>
      </c>
      <c r="AU87" s="69">
        <f t="shared" si="267"/>
        <v>0</v>
      </c>
      <c r="AV87" s="69">
        <f t="shared" si="267"/>
        <v>0</v>
      </c>
      <c r="AW87" s="69">
        <f t="shared" si="267"/>
        <v>0</v>
      </c>
      <c r="AX87" s="69">
        <f t="shared" si="135"/>
        <v>0</v>
      </c>
      <c r="BB87" s="48">
        <v>22</v>
      </c>
      <c r="BE87" s="69">
        <f t="shared" ref="BE87:BJ87" si="268">AY87*$H$87</f>
        <v>0</v>
      </c>
      <c r="BF87" s="69">
        <f t="shared" si="268"/>
        <v>0</v>
      </c>
      <c r="BG87" s="69">
        <f t="shared" si="268"/>
        <v>0</v>
      </c>
      <c r="BH87" s="69">
        <f t="shared" si="268"/>
        <v>0</v>
      </c>
      <c r="BI87" s="69">
        <f t="shared" si="268"/>
        <v>0</v>
      </c>
      <c r="BJ87" s="69">
        <f t="shared" si="268"/>
        <v>0</v>
      </c>
      <c r="BK87" s="47">
        <f t="shared" si="235"/>
        <v>0</v>
      </c>
      <c r="BL87" s="47">
        <f t="shared" si="236"/>
        <v>0</v>
      </c>
      <c r="BM87" s="47">
        <f t="shared" si="237"/>
        <v>0</v>
      </c>
      <c r="BN87" s="47">
        <f t="shared" si="238"/>
        <v>0</v>
      </c>
      <c r="BO87" s="47">
        <f t="shared" si="239"/>
        <v>0</v>
      </c>
      <c r="BP87" s="47">
        <f t="shared" si="240"/>
        <v>0</v>
      </c>
      <c r="BQ87" s="47">
        <f t="shared" si="241"/>
        <v>0</v>
      </c>
      <c r="BR87" s="47">
        <f t="shared" si="242"/>
        <v>0</v>
      </c>
      <c r="BS87" s="47">
        <f t="shared" si="243"/>
        <v>0</v>
      </c>
      <c r="BT87" s="47">
        <f t="shared" si="244"/>
        <v>0</v>
      </c>
      <c r="BU87" s="47">
        <f t="shared" si="245"/>
        <v>0</v>
      </c>
    </row>
    <row r="88" spans="1:73" x14ac:dyDescent="0.3">
      <c r="V88" s="48">
        <f>SUM(V2:V87)</f>
        <v>0</v>
      </c>
      <c r="W88" s="48">
        <f>SUM(W2:W87)+'Macros Fiberglass'!Q44+'PE holds'!R23</f>
        <v>0</v>
      </c>
      <c r="X88" s="47">
        <f>SUM(X2:X87)</f>
        <v>0</v>
      </c>
      <c r="AQ88" s="48">
        <f t="shared" ref="AQ88:AW88" si="269">SUM(AQ2:AQ87)</f>
        <v>0</v>
      </c>
      <c r="AR88" s="48">
        <f t="shared" si="269"/>
        <v>0</v>
      </c>
      <c r="AS88" s="48">
        <f t="shared" si="269"/>
        <v>0</v>
      </c>
      <c r="AT88" s="48">
        <f t="shared" si="269"/>
        <v>0</v>
      </c>
      <c r="AU88" s="48">
        <f t="shared" si="269"/>
        <v>0</v>
      </c>
      <c r="AV88" s="48">
        <f t="shared" si="269"/>
        <v>0</v>
      </c>
      <c r="AW88" s="48">
        <f t="shared" si="269"/>
        <v>0</v>
      </c>
      <c r="BB88" s="48"/>
      <c r="BE88" s="69">
        <f t="shared" ref="BE88:BU88" si="270">SUM(BE2:BE87)</f>
        <v>0</v>
      </c>
      <c r="BF88" s="69">
        <f t="shared" si="270"/>
        <v>0</v>
      </c>
      <c r="BG88" s="69">
        <f t="shared" si="270"/>
        <v>0</v>
      </c>
      <c r="BH88" s="69">
        <f t="shared" si="270"/>
        <v>0</v>
      </c>
      <c r="BI88" s="69">
        <f t="shared" si="270"/>
        <v>0</v>
      </c>
      <c r="BJ88" s="69">
        <f t="shared" si="270"/>
        <v>0</v>
      </c>
      <c r="BK88" s="47">
        <f t="shared" si="270"/>
        <v>0</v>
      </c>
      <c r="BL88" s="47">
        <f t="shared" si="270"/>
        <v>0</v>
      </c>
      <c r="BM88" s="47">
        <f t="shared" si="270"/>
        <v>0</v>
      </c>
      <c r="BN88" s="47">
        <f t="shared" si="270"/>
        <v>0</v>
      </c>
      <c r="BO88" s="47">
        <f t="shared" si="270"/>
        <v>0</v>
      </c>
      <c r="BP88" s="47">
        <f t="shared" si="270"/>
        <v>0</v>
      </c>
      <c r="BQ88" s="47">
        <f t="shared" si="270"/>
        <v>0</v>
      </c>
      <c r="BR88" s="47">
        <f t="shared" si="270"/>
        <v>0</v>
      </c>
      <c r="BS88" s="47">
        <f t="shared" si="270"/>
        <v>0</v>
      </c>
      <c r="BT88" s="47">
        <f t="shared" si="270"/>
        <v>0</v>
      </c>
      <c r="BU88" s="47">
        <f t="shared" si="270"/>
        <v>0</v>
      </c>
    </row>
    <row r="89" spans="1:73" x14ac:dyDescent="0.3">
      <c r="BE89" s="48"/>
      <c r="BF89" s="48"/>
      <c r="BG89" s="48"/>
      <c r="BH89" s="48"/>
      <c r="BI89" s="48"/>
      <c r="BJ89" s="48"/>
    </row>
  </sheetData>
  <autoFilter ref="A1:D1" xr:uid="{00000000-0009-0000-0000-000001000000}"/>
  <conditionalFormatting sqref="AJ1:AW1">
    <cfRule type="expression" dxfId="1" priority="2">
      <formula>IF(#REF!=0,1)</formula>
    </cfRule>
  </conditionalFormatting>
  <dataValidations count="1">
    <dataValidation type="decimal" allowBlank="1" showErrorMessage="1" sqref="I2:T46" xr:uid="{00000000-0002-0000-0100-000000000000}">
      <formula1>0</formula1>
      <formula2>100</formula2>
    </dataValidation>
  </dataValidations>
  <hyperlinks>
    <hyperlink ref="E12" r:id="rId1" xr:uid="{00000000-0004-0000-0100-000000000000}"/>
    <hyperlink ref="E17" r:id="rId2" xr:uid="{00000000-0004-0000-0100-000001000000}"/>
    <hyperlink ref="E25" r:id="rId3" xr:uid="{00000000-0004-0000-0100-000002000000}"/>
    <hyperlink ref="E57" r:id="rId4" xr:uid="{00000000-0004-0000-0100-000003000000}"/>
    <hyperlink ref="E75" r:id="rId5" xr:uid="{00000000-0004-0000-0100-000004000000}"/>
    <hyperlink ref="E87" r:id="rId6" xr:uid="{00000000-0004-0000-0100-000005000000}"/>
  </hyperlinks>
  <pageMargins left="0.7" right="0.7" top="0.75" bottom="0.75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K31"/>
  <sheetViews>
    <sheetView zoomScale="90" zoomScaleNormal="90" workbookViewId="0">
      <selection activeCell="K18" sqref="K18"/>
    </sheetView>
  </sheetViews>
  <sheetFormatPr baseColWidth="10" defaultColWidth="8.5546875" defaultRowHeight="14.4" x14ac:dyDescent="0.3"/>
  <cols>
    <col min="1" max="1" width="8.5546875" style="46"/>
    <col min="2" max="2" width="36.88671875" style="46" customWidth="1"/>
    <col min="3" max="3" width="9.88671875" style="46" customWidth="1"/>
    <col min="4" max="4" width="8.21875" style="46" customWidth="1"/>
    <col min="5" max="8" width="8.5546875" style="46" customWidth="1"/>
    <col min="9" max="9" width="6.5546875" style="46" customWidth="1"/>
    <col min="10" max="12" width="5.5546875" style="46" customWidth="1"/>
    <col min="13" max="13" width="5.6640625" style="46" customWidth="1"/>
    <col min="14" max="15" width="5.5546875" style="46" customWidth="1"/>
    <col min="16" max="18" width="8.5546875" style="46" customWidth="1"/>
    <col min="19" max="68" width="8.5546875" style="46" hidden="1" customWidth="1"/>
    <col min="69" max="1019" width="8.5546875" style="46" customWidth="1"/>
    <col min="1020" max="1025" width="11.5546875" style="46" customWidth="1"/>
  </cols>
  <sheetData>
    <row r="1" spans="1:68" ht="48.6" x14ac:dyDescent="0.3">
      <c r="A1" s="51" t="s">
        <v>33</v>
      </c>
      <c r="B1" s="125" t="s">
        <v>34</v>
      </c>
      <c r="C1" s="126" t="s">
        <v>35</v>
      </c>
      <c r="D1" s="51" t="s">
        <v>36</v>
      </c>
      <c r="E1" s="51" t="s">
        <v>37</v>
      </c>
      <c r="F1" s="51" t="s">
        <v>38</v>
      </c>
      <c r="G1" s="53" t="s">
        <v>39</v>
      </c>
      <c r="H1" s="51" t="s">
        <v>40</v>
      </c>
      <c r="I1" s="127" t="s">
        <v>41</v>
      </c>
      <c r="J1" s="128" t="s">
        <v>42</v>
      </c>
      <c r="K1" s="129" t="s">
        <v>43</v>
      </c>
      <c r="L1" s="130" t="s">
        <v>44</v>
      </c>
      <c r="M1" s="131" t="s">
        <v>48</v>
      </c>
      <c r="N1" s="132" t="s">
        <v>49</v>
      </c>
      <c r="O1" s="133" t="s">
        <v>153</v>
      </c>
      <c r="P1" s="134" t="s">
        <v>53</v>
      </c>
      <c r="Q1" s="134" t="s">
        <v>54</v>
      </c>
      <c r="R1" s="135" t="s">
        <v>55</v>
      </c>
      <c r="S1" s="68"/>
      <c r="T1" s="136">
        <v>40</v>
      </c>
      <c r="U1" s="136">
        <v>50</v>
      </c>
      <c r="V1" s="136">
        <v>60</v>
      </c>
      <c r="W1" s="136">
        <v>70</v>
      </c>
      <c r="X1" s="136">
        <v>80</v>
      </c>
      <c r="Y1" s="136">
        <v>90</v>
      </c>
      <c r="Z1" s="136">
        <v>100</v>
      </c>
      <c r="AA1" s="136">
        <v>120</v>
      </c>
      <c r="AB1" s="136">
        <v>140</v>
      </c>
      <c r="AC1" s="136">
        <v>160</v>
      </c>
      <c r="AD1" s="136">
        <v>233</v>
      </c>
      <c r="AE1" s="71" t="s">
        <v>14</v>
      </c>
      <c r="AF1" s="71" t="s">
        <v>15</v>
      </c>
      <c r="AG1" s="71" t="s">
        <v>16</v>
      </c>
      <c r="AH1" s="71" t="s">
        <v>17</v>
      </c>
      <c r="AI1" s="71" t="s">
        <v>18</v>
      </c>
      <c r="AJ1" s="71" t="s">
        <v>19</v>
      </c>
      <c r="AK1" s="71" t="s">
        <v>20</v>
      </c>
      <c r="AL1" s="71" t="s">
        <v>14</v>
      </c>
      <c r="AM1" s="71" t="s">
        <v>15</v>
      </c>
      <c r="AN1" s="71" t="s">
        <v>16</v>
      </c>
      <c r="AO1" s="71" t="s">
        <v>17</v>
      </c>
      <c r="AP1" s="71" t="s">
        <v>18</v>
      </c>
      <c r="AQ1" s="71" t="s">
        <v>19</v>
      </c>
      <c r="AR1" s="71" t="s">
        <v>20</v>
      </c>
      <c r="AS1" s="137" t="s">
        <v>56</v>
      </c>
      <c r="AT1" s="138" t="s">
        <v>24</v>
      </c>
      <c r="AU1" s="138" t="s">
        <v>25</v>
      </c>
      <c r="AV1" s="138" t="s">
        <v>26</v>
      </c>
      <c r="AW1" s="138" t="s">
        <v>27</v>
      </c>
      <c r="AX1" s="138" t="s">
        <v>28</v>
      </c>
      <c r="AY1" s="138" t="s">
        <v>29</v>
      </c>
      <c r="AZ1" s="138" t="s">
        <v>24</v>
      </c>
      <c r="BA1" s="138" t="s">
        <v>25</v>
      </c>
      <c r="BB1" s="138" t="s">
        <v>26</v>
      </c>
      <c r="BC1" s="138" t="s">
        <v>27</v>
      </c>
      <c r="BD1" s="138" t="s">
        <v>28</v>
      </c>
      <c r="BE1" s="138" t="s">
        <v>29</v>
      </c>
      <c r="BF1" s="136">
        <v>40</v>
      </c>
      <c r="BG1" s="136">
        <v>50</v>
      </c>
      <c r="BH1" s="136">
        <v>60</v>
      </c>
      <c r="BI1" s="136">
        <v>70</v>
      </c>
      <c r="BJ1" s="136">
        <v>80</v>
      </c>
      <c r="BK1" s="136">
        <v>90</v>
      </c>
      <c r="BL1" s="136">
        <v>100</v>
      </c>
      <c r="BM1" s="136">
        <v>120</v>
      </c>
      <c r="BN1" s="136">
        <v>140</v>
      </c>
      <c r="BO1" s="136">
        <v>160</v>
      </c>
      <c r="BP1" s="136">
        <v>233</v>
      </c>
    </row>
    <row r="2" spans="1:68" x14ac:dyDescent="0.3">
      <c r="A2" s="139">
        <v>24011</v>
      </c>
      <c r="B2" s="139" t="s">
        <v>154</v>
      </c>
      <c r="C2" s="140" t="s">
        <v>25</v>
      </c>
      <c r="D2" s="140" t="s">
        <v>85</v>
      </c>
      <c r="E2" s="141" t="s">
        <v>70</v>
      </c>
      <c r="F2" s="139">
        <v>15</v>
      </c>
      <c r="G2" s="142">
        <v>126.25</v>
      </c>
      <c r="H2" s="143">
        <f t="shared" ref="H2:H22" si="0">SUM(I2:O2)</f>
        <v>0</v>
      </c>
      <c r="I2" s="144"/>
      <c r="J2" s="144"/>
      <c r="K2" s="144"/>
      <c r="L2" s="144"/>
      <c r="M2" s="144"/>
      <c r="N2" s="144"/>
      <c r="O2" s="144"/>
      <c r="P2" s="144">
        <v>6.5</v>
      </c>
      <c r="Q2" s="144">
        <f t="shared" ref="Q2:Q22" si="1">H2*P2</f>
        <v>0</v>
      </c>
      <c r="R2" s="144">
        <f t="shared" ref="R2:R22" si="2">G2*H2</f>
        <v>0</v>
      </c>
      <c r="S2" s="46">
        <f t="shared" ref="S2:S22" si="3">F2*H2</f>
        <v>0</v>
      </c>
      <c r="U2" s="46">
        <v>15</v>
      </c>
      <c r="AF2" s="46">
        <v>5</v>
      </c>
      <c r="AG2" s="46">
        <v>10</v>
      </c>
      <c r="AL2" s="69">
        <f t="shared" ref="AL2:AR2" si="4">AE2*$H$2</f>
        <v>0</v>
      </c>
      <c r="AM2" s="69">
        <f t="shared" si="4"/>
        <v>0</v>
      </c>
      <c r="AN2" s="69">
        <f t="shared" si="4"/>
        <v>0</v>
      </c>
      <c r="AO2" s="69">
        <f t="shared" si="4"/>
        <v>0</v>
      </c>
      <c r="AP2" s="69">
        <f t="shared" si="4"/>
        <v>0</v>
      </c>
      <c r="AQ2" s="69">
        <f t="shared" si="4"/>
        <v>0</v>
      </c>
      <c r="AR2" s="69">
        <f t="shared" si="4"/>
        <v>0</v>
      </c>
      <c r="AS2" s="46">
        <f t="shared" ref="AS2:AS22" si="5">SUM(AE2:AK2)</f>
        <v>15</v>
      </c>
      <c r="BA2" s="46">
        <v>15</v>
      </c>
      <c r="BF2" s="46">
        <f t="shared" ref="BF2:BP2" si="6">T2*$H$2</f>
        <v>0</v>
      </c>
      <c r="BG2" s="46">
        <f t="shared" si="6"/>
        <v>0</v>
      </c>
      <c r="BH2" s="46">
        <f t="shared" si="6"/>
        <v>0</v>
      </c>
      <c r="BI2" s="46">
        <f t="shared" si="6"/>
        <v>0</v>
      </c>
      <c r="BJ2" s="46">
        <f t="shared" si="6"/>
        <v>0</v>
      </c>
      <c r="BK2" s="46">
        <f t="shared" si="6"/>
        <v>0</v>
      </c>
      <c r="BL2" s="46">
        <f t="shared" si="6"/>
        <v>0</v>
      </c>
      <c r="BM2" s="46">
        <f t="shared" si="6"/>
        <v>0</v>
      </c>
      <c r="BN2" s="46">
        <f t="shared" si="6"/>
        <v>0</v>
      </c>
      <c r="BO2" s="46">
        <f t="shared" si="6"/>
        <v>0</v>
      </c>
      <c r="BP2" s="46">
        <f t="shared" si="6"/>
        <v>0</v>
      </c>
    </row>
    <row r="3" spans="1:68" x14ac:dyDescent="0.3">
      <c r="A3" s="139">
        <v>24012</v>
      </c>
      <c r="B3" s="139" t="s">
        <v>155</v>
      </c>
      <c r="C3" s="140" t="s">
        <v>25</v>
      </c>
      <c r="D3" s="140" t="s">
        <v>16</v>
      </c>
      <c r="E3" s="141" t="s">
        <v>70</v>
      </c>
      <c r="F3" s="139">
        <v>9</v>
      </c>
      <c r="G3" s="142">
        <v>93.25</v>
      </c>
      <c r="H3" s="143">
        <f t="shared" si="0"/>
        <v>0</v>
      </c>
      <c r="I3" s="144"/>
      <c r="J3" s="144"/>
      <c r="K3" s="144"/>
      <c r="L3" s="144"/>
      <c r="M3" s="144"/>
      <c r="N3" s="144"/>
      <c r="O3" s="144"/>
      <c r="P3" s="144">
        <v>4.8</v>
      </c>
      <c r="Q3" s="144">
        <f t="shared" si="1"/>
        <v>0</v>
      </c>
      <c r="R3" s="144">
        <f t="shared" si="2"/>
        <v>0</v>
      </c>
      <c r="S3" s="46">
        <f t="shared" si="3"/>
        <v>0</v>
      </c>
      <c r="U3" s="46">
        <v>9</v>
      </c>
      <c r="AG3" s="46">
        <v>9</v>
      </c>
      <c r="AL3" s="69">
        <f t="shared" ref="AL3:AR3" si="7">AE3*$H$3</f>
        <v>0</v>
      </c>
      <c r="AM3" s="69">
        <f t="shared" si="7"/>
        <v>0</v>
      </c>
      <c r="AN3" s="69">
        <f t="shared" si="7"/>
        <v>0</v>
      </c>
      <c r="AO3" s="69">
        <f t="shared" si="7"/>
        <v>0</v>
      </c>
      <c r="AP3" s="69">
        <f t="shared" si="7"/>
        <v>0</v>
      </c>
      <c r="AQ3" s="69">
        <f t="shared" si="7"/>
        <v>0</v>
      </c>
      <c r="AR3" s="69">
        <f t="shared" si="7"/>
        <v>0</v>
      </c>
      <c r="AS3" s="46">
        <f t="shared" si="5"/>
        <v>9</v>
      </c>
      <c r="BA3" s="46">
        <v>9</v>
      </c>
      <c r="BF3" s="46">
        <f t="shared" ref="BF3:BP3" si="8">T3*$H$3</f>
        <v>0</v>
      </c>
      <c r="BG3" s="46">
        <f t="shared" si="8"/>
        <v>0</v>
      </c>
      <c r="BH3" s="46">
        <f t="shared" si="8"/>
        <v>0</v>
      </c>
      <c r="BI3" s="46">
        <f t="shared" si="8"/>
        <v>0</v>
      </c>
      <c r="BJ3" s="46">
        <f t="shared" si="8"/>
        <v>0</v>
      </c>
      <c r="BK3" s="46">
        <f t="shared" si="8"/>
        <v>0</v>
      </c>
      <c r="BL3" s="46">
        <f t="shared" si="8"/>
        <v>0</v>
      </c>
      <c r="BM3" s="46">
        <f t="shared" si="8"/>
        <v>0</v>
      </c>
      <c r="BN3" s="46">
        <f t="shared" si="8"/>
        <v>0</v>
      </c>
      <c r="BO3" s="46">
        <f t="shared" si="8"/>
        <v>0</v>
      </c>
      <c r="BP3" s="46">
        <f t="shared" si="8"/>
        <v>0</v>
      </c>
    </row>
    <row r="4" spans="1:68" x14ac:dyDescent="0.3">
      <c r="A4" s="139">
        <v>24013</v>
      </c>
      <c r="B4" s="139" t="s">
        <v>156</v>
      </c>
      <c r="C4" s="140" t="s">
        <v>25</v>
      </c>
      <c r="D4" s="140" t="s">
        <v>16</v>
      </c>
      <c r="E4" s="141" t="s">
        <v>70</v>
      </c>
      <c r="F4" s="139">
        <v>9</v>
      </c>
      <c r="G4" s="142">
        <v>93.25</v>
      </c>
      <c r="H4" s="143">
        <f t="shared" si="0"/>
        <v>0</v>
      </c>
      <c r="I4" s="144"/>
      <c r="J4" s="144"/>
      <c r="K4" s="144"/>
      <c r="L4" s="144"/>
      <c r="M4" s="144"/>
      <c r="N4" s="144"/>
      <c r="O4" s="144"/>
      <c r="P4" s="144">
        <v>4.9000000000000004</v>
      </c>
      <c r="Q4" s="144">
        <f t="shared" si="1"/>
        <v>0</v>
      </c>
      <c r="R4" s="144">
        <f t="shared" si="2"/>
        <v>0</v>
      </c>
      <c r="S4" s="46">
        <f t="shared" si="3"/>
        <v>0</v>
      </c>
      <c r="U4" s="46">
        <v>9</v>
      </c>
      <c r="AG4" s="46">
        <v>9</v>
      </c>
      <c r="AL4" s="69">
        <f t="shared" ref="AL4:AR4" si="9">AE4*$H$4</f>
        <v>0</v>
      </c>
      <c r="AM4" s="69">
        <f t="shared" si="9"/>
        <v>0</v>
      </c>
      <c r="AN4" s="69">
        <f t="shared" si="9"/>
        <v>0</v>
      </c>
      <c r="AO4" s="69">
        <f t="shared" si="9"/>
        <v>0</v>
      </c>
      <c r="AP4" s="69">
        <f t="shared" si="9"/>
        <v>0</v>
      </c>
      <c r="AQ4" s="69">
        <f t="shared" si="9"/>
        <v>0</v>
      </c>
      <c r="AR4" s="69">
        <f t="shared" si="9"/>
        <v>0</v>
      </c>
      <c r="AS4" s="46">
        <f t="shared" si="5"/>
        <v>9</v>
      </c>
      <c r="BA4" s="46">
        <v>9</v>
      </c>
      <c r="BF4" s="46">
        <f t="shared" ref="BF4:BP4" si="10">T4*$H$4</f>
        <v>0</v>
      </c>
      <c r="BG4" s="46">
        <f t="shared" si="10"/>
        <v>0</v>
      </c>
      <c r="BH4" s="46">
        <f t="shared" si="10"/>
        <v>0</v>
      </c>
      <c r="BI4" s="46">
        <f t="shared" si="10"/>
        <v>0</v>
      </c>
      <c r="BJ4" s="46">
        <f t="shared" si="10"/>
        <v>0</v>
      </c>
      <c r="BK4" s="46">
        <f t="shared" si="10"/>
        <v>0</v>
      </c>
      <c r="BL4" s="46">
        <f t="shared" si="10"/>
        <v>0</v>
      </c>
      <c r="BM4" s="46">
        <f t="shared" si="10"/>
        <v>0</v>
      </c>
      <c r="BN4" s="46">
        <f t="shared" si="10"/>
        <v>0</v>
      </c>
      <c r="BO4" s="46">
        <f t="shared" si="10"/>
        <v>0</v>
      </c>
      <c r="BP4" s="46">
        <f t="shared" si="10"/>
        <v>0</v>
      </c>
    </row>
    <row r="5" spans="1:68" x14ac:dyDescent="0.3">
      <c r="A5" s="101">
        <v>24014</v>
      </c>
      <c r="B5" s="139" t="s">
        <v>157</v>
      </c>
      <c r="C5" s="140" t="s">
        <v>25</v>
      </c>
      <c r="D5" s="140" t="s">
        <v>16</v>
      </c>
      <c r="E5" s="141" t="s">
        <v>70</v>
      </c>
      <c r="F5" s="139">
        <v>8</v>
      </c>
      <c r="G5" s="142">
        <v>89.25</v>
      </c>
      <c r="H5" s="143">
        <f t="shared" si="0"/>
        <v>0</v>
      </c>
      <c r="I5" s="144"/>
      <c r="J5" s="144"/>
      <c r="K5" s="144"/>
      <c r="L5" s="144"/>
      <c r="M5" s="144"/>
      <c r="N5" s="144"/>
      <c r="O5" s="144"/>
      <c r="P5" s="144">
        <v>4.7</v>
      </c>
      <c r="Q5" s="144">
        <f t="shared" si="1"/>
        <v>0</v>
      </c>
      <c r="R5" s="144">
        <f t="shared" si="2"/>
        <v>0</v>
      </c>
      <c r="S5" s="46">
        <f t="shared" si="3"/>
        <v>0</v>
      </c>
      <c r="U5" s="46">
        <v>8</v>
      </c>
      <c r="AG5" s="46">
        <v>8</v>
      </c>
      <c r="AL5" s="69">
        <f t="shared" ref="AL5:AR5" si="11">AE5*$H$5</f>
        <v>0</v>
      </c>
      <c r="AM5" s="69">
        <f t="shared" si="11"/>
        <v>0</v>
      </c>
      <c r="AN5" s="69">
        <f t="shared" si="11"/>
        <v>0</v>
      </c>
      <c r="AO5" s="69">
        <f t="shared" si="11"/>
        <v>0</v>
      </c>
      <c r="AP5" s="69">
        <f t="shared" si="11"/>
        <v>0</v>
      </c>
      <c r="AQ5" s="69">
        <f t="shared" si="11"/>
        <v>0</v>
      </c>
      <c r="AR5" s="69">
        <f t="shared" si="11"/>
        <v>0</v>
      </c>
      <c r="AS5" s="46">
        <f t="shared" si="5"/>
        <v>8</v>
      </c>
      <c r="BA5" s="46">
        <v>8</v>
      </c>
      <c r="BF5" s="46">
        <f t="shared" ref="BF5:BP5" si="12">T5*$H$5</f>
        <v>0</v>
      </c>
      <c r="BG5" s="46">
        <f t="shared" si="12"/>
        <v>0</v>
      </c>
      <c r="BH5" s="46">
        <f t="shared" si="12"/>
        <v>0</v>
      </c>
      <c r="BI5" s="46">
        <f t="shared" si="12"/>
        <v>0</v>
      </c>
      <c r="BJ5" s="46">
        <f t="shared" si="12"/>
        <v>0</v>
      </c>
      <c r="BK5" s="46">
        <f t="shared" si="12"/>
        <v>0</v>
      </c>
      <c r="BL5" s="46">
        <f t="shared" si="12"/>
        <v>0</v>
      </c>
      <c r="BM5" s="46">
        <f t="shared" si="12"/>
        <v>0</v>
      </c>
      <c r="BN5" s="46">
        <f t="shared" si="12"/>
        <v>0</v>
      </c>
      <c r="BO5" s="46">
        <f t="shared" si="12"/>
        <v>0</v>
      </c>
      <c r="BP5" s="46">
        <f t="shared" si="12"/>
        <v>0</v>
      </c>
    </row>
    <row r="6" spans="1:68" x14ac:dyDescent="0.3">
      <c r="A6" s="139">
        <v>24015</v>
      </c>
      <c r="B6" s="139" t="s">
        <v>158</v>
      </c>
      <c r="C6" s="140" t="s">
        <v>25</v>
      </c>
      <c r="D6" s="140" t="s">
        <v>17</v>
      </c>
      <c r="E6" s="141" t="s">
        <v>70</v>
      </c>
      <c r="F6" s="139">
        <v>6</v>
      </c>
      <c r="G6" s="145">
        <v>82.75</v>
      </c>
      <c r="H6" s="143">
        <f t="shared" si="0"/>
        <v>0</v>
      </c>
      <c r="I6" s="144"/>
      <c r="J6" s="144"/>
      <c r="K6" s="144"/>
      <c r="L6" s="144"/>
      <c r="M6" s="144"/>
      <c r="N6" s="144"/>
      <c r="O6" s="144"/>
      <c r="P6" s="144">
        <v>4.5</v>
      </c>
      <c r="Q6" s="144">
        <f t="shared" si="1"/>
        <v>0</v>
      </c>
      <c r="R6" s="144">
        <f t="shared" si="2"/>
        <v>0</v>
      </c>
      <c r="S6" s="46">
        <f t="shared" si="3"/>
        <v>0</v>
      </c>
      <c r="V6" s="46">
        <v>6</v>
      </c>
      <c r="AH6" s="46">
        <v>6</v>
      </c>
      <c r="AL6" s="69">
        <f t="shared" ref="AL6:AR6" si="13">AE6*$H$6</f>
        <v>0</v>
      </c>
      <c r="AM6" s="69">
        <f t="shared" si="13"/>
        <v>0</v>
      </c>
      <c r="AN6" s="69">
        <f t="shared" si="13"/>
        <v>0</v>
      </c>
      <c r="AO6" s="69">
        <f t="shared" si="13"/>
        <v>0</v>
      </c>
      <c r="AP6" s="69">
        <f t="shared" si="13"/>
        <v>0</v>
      </c>
      <c r="AQ6" s="69">
        <f t="shared" si="13"/>
        <v>0</v>
      </c>
      <c r="AR6" s="69">
        <f t="shared" si="13"/>
        <v>0</v>
      </c>
      <c r="AS6" s="46">
        <f t="shared" si="5"/>
        <v>6</v>
      </c>
      <c r="BA6" s="46">
        <v>6</v>
      </c>
      <c r="BF6" s="46">
        <f t="shared" ref="BF6:BP6" si="14">T6*$H$6</f>
        <v>0</v>
      </c>
      <c r="BG6" s="46">
        <f t="shared" si="14"/>
        <v>0</v>
      </c>
      <c r="BH6" s="46">
        <f t="shared" si="14"/>
        <v>0</v>
      </c>
      <c r="BI6" s="46">
        <f t="shared" si="14"/>
        <v>0</v>
      </c>
      <c r="BJ6" s="46">
        <f t="shared" si="14"/>
        <v>0</v>
      </c>
      <c r="BK6" s="46">
        <f t="shared" si="14"/>
        <v>0</v>
      </c>
      <c r="BL6" s="46">
        <f t="shared" si="14"/>
        <v>0</v>
      </c>
      <c r="BM6" s="46">
        <f t="shared" si="14"/>
        <v>0</v>
      </c>
      <c r="BN6" s="46">
        <f t="shared" si="14"/>
        <v>0</v>
      </c>
      <c r="BO6" s="46">
        <f t="shared" si="14"/>
        <v>0</v>
      </c>
      <c r="BP6" s="46">
        <f t="shared" si="14"/>
        <v>0</v>
      </c>
    </row>
    <row r="7" spans="1:68" x14ac:dyDescent="0.3">
      <c r="A7" s="139">
        <v>24016</v>
      </c>
      <c r="B7" s="139" t="s">
        <v>159</v>
      </c>
      <c r="C7" s="140" t="s">
        <v>25</v>
      </c>
      <c r="D7" s="140" t="s">
        <v>17</v>
      </c>
      <c r="E7" s="141" t="s">
        <v>70</v>
      </c>
      <c r="F7" s="139">
        <v>8</v>
      </c>
      <c r="G7" s="145">
        <v>119.5</v>
      </c>
      <c r="H7" s="143">
        <f t="shared" si="0"/>
        <v>0</v>
      </c>
      <c r="I7" s="144"/>
      <c r="J7" s="144"/>
      <c r="K7" s="144"/>
      <c r="L7" s="144"/>
      <c r="M7" s="144"/>
      <c r="N7" s="144"/>
      <c r="O7" s="144"/>
      <c r="P7" s="144">
        <v>6.5</v>
      </c>
      <c r="Q7" s="144">
        <f t="shared" si="1"/>
        <v>0</v>
      </c>
      <c r="R7" s="144">
        <f t="shared" si="2"/>
        <v>0</v>
      </c>
      <c r="S7" s="46">
        <f t="shared" si="3"/>
        <v>0</v>
      </c>
      <c r="V7" s="46">
        <v>8</v>
      </c>
      <c r="AH7" s="46">
        <v>8</v>
      </c>
      <c r="AL7" s="69">
        <f t="shared" ref="AL7:AR7" si="15">AE7*$H$7</f>
        <v>0</v>
      </c>
      <c r="AM7" s="69">
        <f t="shared" si="15"/>
        <v>0</v>
      </c>
      <c r="AN7" s="69">
        <f t="shared" si="15"/>
        <v>0</v>
      </c>
      <c r="AO7" s="69">
        <f t="shared" si="15"/>
        <v>0</v>
      </c>
      <c r="AP7" s="69">
        <f t="shared" si="15"/>
        <v>0</v>
      </c>
      <c r="AQ7" s="69">
        <f t="shared" si="15"/>
        <v>0</v>
      </c>
      <c r="AR7" s="69">
        <f t="shared" si="15"/>
        <v>0</v>
      </c>
      <c r="AS7" s="46">
        <f t="shared" si="5"/>
        <v>8</v>
      </c>
      <c r="BA7" s="46">
        <v>8</v>
      </c>
      <c r="BF7" s="46">
        <f t="shared" ref="BF7:BP7" si="16">T7*$H$7</f>
        <v>0</v>
      </c>
      <c r="BG7" s="46">
        <f t="shared" si="16"/>
        <v>0</v>
      </c>
      <c r="BH7" s="46">
        <f t="shared" si="16"/>
        <v>0</v>
      </c>
      <c r="BI7" s="46">
        <f t="shared" si="16"/>
        <v>0</v>
      </c>
      <c r="BJ7" s="46">
        <f t="shared" si="16"/>
        <v>0</v>
      </c>
      <c r="BK7" s="46">
        <f t="shared" si="16"/>
        <v>0</v>
      </c>
      <c r="BL7" s="46">
        <f t="shared" si="16"/>
        <v>0</v>
      </c>
      <c r="BM7" s="46">
        <f t="shared" si="16"/>
        <v>0</v>
      </c>
      <c r="BN7" s="46">
        <f t="shared" si="16"/>
        <v>0</v>
      </c>
      <c r="BO7" s="46">
        <f t="shared" si="16"/>
        <v>0</v>
      </c>
      <c r="BP7" s="46">
        <f t="shared" si="16"/>
        <v>0</v>
      </c>
    </row>
    <row r="8" spans="1:68" x14ac:dyDescent="0.3">
      <c r="A8" s="139">
        <v>24017</v>
      </c>
      <c r="B8" s="139" t="s">
        <v>160</v>
      </c>
      <c r="C8" s="140" t="s">
        <v>25</v>
      </c>
      <c r="D8" s="140" t="s">
        <v>16</v>
      </c>
      <c r="E8" s="141" t="s">
        <v>70</v>
      </c>
      <c r="F8" s="139">
        <v>18</v>
      </c>
      <c r="G8" s="142">
        <v>173.25</v>
      </c>
      <c r="H8" s="143">
        <f t="shared" si="0"/>
        <v>0</v>
      </c>
      <c r="I8" s="144"/>
      <c r="J8" s="144"/>
      <c r="K8" s="144"/>
      <c r="L8" s="144"/>
      <c r="M8" s="144"/>
      <c r="N8" s="144"/>
      <c r="O8" s="144"/>
      <c r="P8" s="144">
        <v>8.8000000000000007</v>
      </c>
      <c r="Q8" s="144">
        <f t="shared" si="1"/>
        <v>0</v>
      </c>
      <c r="R8" s="144">
        <f t="shared" si="2"/>
        <v>0</v>
      </c>
      <c r="S8" s="46">
        <f t="shared" si="3"/>
        <v>0</v>
      </c>
      <c r="U8" s="46">
        <v>18</v>
      </c>
      <c r="AG8" s="46">
        <v>18</v>
      </c>
      <c r="AL8" s="69">
        <f t="shared" ref="AL8:AR8" si="17">AE8*$H$8</f>
        <v>0</v>
      </c>
      <c r="AM8" s="69">
        <f t="shared" si="17"/>
        <v>0</v>
      </c>
      <c r="AN8" s="69">
        <f t="shared" si="17"/>
        <v>0</v>
      </c>
      <c r="AO8" s="69">
        <f t="shared" si="17"/>
        <v>0</v>
      </c>
      <c r="AP8" s="69">
        <f t="shared" si="17"/>
        <v>0</v>
      </c>
      <c r="AQ8" s="69">
        <f t="shared" si="17"/>
        <v>0</v>
      </c>
      <c r="AR8" s="69">
        <f t="shared" si="17"/>
        <v>0</v>
      </c>
      <c r="AS8" s="46">
        <f t="shared" si="5"/>
        <v>18</v>
      </c>
      <c r="BA8" s="46">
        <v>18</v>
      </c>
      <c r="BF8" s="46">
        <f t="shared" ref="BF8:BP8" si="18">T8*$H$8</f>
        <v>0</v>
      </c>
      <c r="BG8" s="46">
        <f t="shared" si="18"/>
        <v>0</v>
      </c>
      <c r="BH8" s="46">
        <f t="shared" si="18"/>
        <v>0</v>
      </c>
      <c r="BI8" s="46">
        <f t="shared" si="18"/>
        <v>0</v>
      </c>
      <c r="BJ8" s="46">
        <f t="shared" si="18"/>
        <v>0</v>
      </c>
      <c r="BK8" s="46">
        <f t="shared" si="18"/>
        <v>0</v>
      </c>
      <c r="BL8" s="46">
        <f t="shared" si="18"/>
        <v>0</v>
      </c>
      <c r="BM8" s="46">
        <f t="shared" si="18"/>
        <v>0</v>
      </c>
      <c r="BN8" s="46">
        <f t="shared" si="18"/>
        <v>0</v>
      </c>
      <c r="BO8" s="46">
        <f t="shared" si="18"/>
        <v>0</v>
      </c>
      <c r="BP8" s="46">
        <f t="shared" si="18"/>
        <v>0</v>
      </c>
    </row>
    <row r="9" spans="1:68" x14ac:dyDescent="0.3">
      <c r="A9" s="101">
        <v>24018</v>
      </c>
      <c r="B9" s="139" t="s">
        <v>161</v>
      </c>
      <c r="C9" s="140" t="s">
        <v>25</v>
      </c>
      <c r="D9" s="140" t="s">
        <v>87</v>
      </c>
      <c r="E9" s="141" t="s">
        <v>70</v>
      </c>
      <c r="F9" s="139">
        <v>10</v>
      </c>
      <c r="G9" s="142">
        <v>105</v>
      </c>
      <c r="H9" s="143">
        <f t="shared" si="0"/>
        <v>0</v>
      </c>
      <c r="I9" s="144"/>
      <c r="J9" s="144"/>
      <c r="K9" s="144"/>
      <c r="L9" s="144"/>
      <c r="M9" s="144"/>
      <c r="N9" s="144"/>
      <c r="O9" s="144"/>
      <c r="P9" s="144">
        <v>5.4</v>
      </c>
      <c r="Q9" s="144">
        <f t="shared" si="1"/>
        <v>0</v>
      </c>
      <c r="R9" s="144">
        <f t="shared" si="2"/>
        <v>0</v>
      </c>
      <c r="S9" s="46">
        <f t="shared" si="3"/>
        <v>0</v>
      </c>
      <c r="U9" s="46">
        <v>5</v>
      </c>
      <c r="V9" s="46">
        <v>5</v>
      </c>
      <c r="AG9" s="46">
        <v>5</v>
      </c>
      <c r="AH9" s="46">
        <v>5</v>
      </c>
      <c r="AL9" s="69">
        <f t="shared" ref="AL9:AR9" si="19">AE9*$H$9</f>
        <v>0</v>
      </c>
      <c r="AM9" s="69">
        <f t="shared" si="19"/>
        <v>0</v>
      </c>
      <c r="AN9" s="69">
        <f t="shared" si="19"/>
        <v>0</v>
      </c>
      <c r="AO9" s="69">
        <f t="shared" si="19"/>
        <v>0</v>
      </c>
      <c r="AP9" s="69">
        <f t="shared" si="19"/>
        <v>0</v>
      </c>
      <c r="AQ9" s="69">
        <f t="shared" si="19"/>
        <v>0</v>
      </c>
      <c r="AR9" s="69">
        <f t="shared" si="19"/>
        <v>0</v>
      </c>
      <c r="AS9" s="46">
        <f t="shared" si="5"/>
        <v>10</v>
      </c>
      <c r="BA9" s="46">
        <v>10</v>
      </c>
      <c r="BF9" s="46">
        <f t="shared" ref="BF9:BP9" si="20">T9*$H$9</f>
        <v>0</v>
      </c>
      <c r="BG9" s="46">
        <f t="shared" si="20"/>
        <v>0</v>
      </c>
      <c r="BH9" s="46">
        <f t="shared" si="20"/>
        <v>0</v>
      </c>
      <c r="BI9" s="46">
        <f t="shared" si="20"/>
        <v>0</v>
      </c>
      <c r="BJ9" s="46">
        <f t="shared" si="20"/>
        <v>0</v>
      </c>
      <c r="BK9" s="46">
        <f t="shared" si="20"/>
        <v>0</v>
      </c>
      <c r="BL9" s="46">
        <f t="shared" si="20"/>
        <v>0</v>
      </c>
      <c r="BM9" s="46">
        <f t="shared" si="20"/>
        <v>0</v>
      </c>
      <c r="BN9" s="46">
        <f t="shared" si="20"/>
        <v>0</v>
      </c>
      <c r="BO9" s="46">
        <f t="shared" si="20"/>
        <v>0</v>
      </c>
      <c r="BP9" s="46">
        <f t="shared" si="20"/>
        <v>0</v>
      </c>
    </row>
    <row r="10" spans="1:68" x14ac:dyDescent="0.3">
      <c r="A10" s="139">
        <v>24019</v>
      </c>
      <c r="B10" s="139" t="s">
        <v>162</v>
      </c>
      <c r="C10" s="140" t="s">
        <v>26</v>
      </c>
      <c r="D10" s="140" t="s">
        <v>15</v>
      </c>
      <c r="E10" s="141" t="s">
        <v>70</v>
      </c>
      <c r="F10" s="139">
        <v>20</v>
      </c>
      <c r="G10" s="142">
        <v>85</v>
      </c>
      <c r="H10" s="143">
        <f t="shared" si="0"/>
        <v>0</v>
      </c>
      <c r="I10" s="144"/>
      <c r="J10" s="144"/>
      <c r="K10" s="144"/>
      <c r="L10" s="144"/>
      <c r="M10" s="144"/>
      <c r="N10" s="144"/>
      <c r="O10" s="144"/>
      <c r="P10" s="144">
        <v>2.7</v>
      </c>
      <c r="Q10" s="144">
        <f t="shared" si="1"/>
        <v>0</v>
      </c>
      <c r="R10" s="144">
        <f t="shared" si="2"/>
        <v>0</v>
      </c>
      <c r="S10" s="46">
        <f t="shared" si="3"/>
        <v>0</v>
      </c>
      <c r="T10" s="46">
        <v>20</v>
      </c>
      <c r="AF10" s="46">
        <v>20</v>
      </c>
      <c r="AL10" s="69">
        <f t="shared" ref="AL10:AR10" si="21">AE10*$H$10</f>
        <v>0</v>
      </c>
      <c r="AM10" s="69">
        <f t="shared" si="21"/>
        <v>0</v>
      </c>
      <c r="AN10" s="69">
        <f t="shared" si="21"/>
        <v>0</v>
      </c>
      <c r="AO10" s="69">
        <f t="shared" si="21"/>
        <v>0</v>
      </c>
      <c r="AP10" s="69">
        <f t="shared" si="21"/>
        <v>0</v>
      </c>
      <c r="AQ10" s="69">
        <f t="shared" si="21"/>
        <v>0</v>
      </c>
      <c r="AR10" s="69">
        <f t="shared" si="21"/>
        <v>0</v>
      </c>
      <c r="AS10" s="46">
        <f t="shared" si="5"/>
        <v>20</v>
      </c>
      <c r="BB10" s="46">
        <v>20</v>
      </c>
      <c r="BF10" s="46">
        <f t="shared" ref="BF10:BP10" si="22">T10*$H$10</f>
        <v>0</v>
      </c>
      <c r="BG10" s="46">
        <f t="shared" si="22"/>
        <v>0</v>
      </c>
      <c r="BH10" s="46">
        <f t="shared" si="22"/>
        <v>0</v>
      </c>
      <c r="BI10" s="46">
        <f t="shared" si="22"/>
        <v>0</v>
      </c>
      <c r="BJ10" s="46">
        <f t="shared" si="22"/>
        <v>0</v>
      </c>
      <c r="BK10" s="46">
        <f t="shared" si="22"/>
        <v>0</v>
      </c>
      <c r="BL10" s="46">
        <f t="shared" si="22"/>
        <v>0</v>
      </c>
      <c r="BM10" s="46">
        <f t="shared" si="22"/>
        <v>0</v>
      </c>
      <c r="BN10" s="46">
        <f t="shared" si="22"/>
        <v>0</v>
      </c>
      <c r="BO10" s="46">
        <f t="shared" si="22"/>
        <v>0</v>
      </c>
      <c r="BP10" s="46">
        <f t="shared" si="22"/>
        <v>0</v>
      </c>
    </row>
    <row r="11" spans="1:68" x14ac:dyDescent="0.3">
      <c r="A11" s="139">
        <v>24020</v>
      </c>
      <c r="B11" s="139" t="s">
        <v>163</v>
      </c>
      <c r="C11" s="140" t="s">
        <v>24</v>
      </c>
      <c r="D11" s="140" t="s">
        <v>15</v>
      </c>
      <c r="E11" s="141" t="s">
        <v>70</v>
      </c>
      <c r="F11" s="139">
        <v>20</v>
      </c>
      <c r="G11" s="142">
        <v>95</v>
      </c>
      <c r="H11" s="143">
        <f t="shared" si="0"/>
        <v>0</v>
      </c>
      <c r="I11" s="144"/>
      <c r="J11" s="144"/>
      <c r="K11" s="144"/>
      <c r="L11" s="144"/>
      <c r="M11" s="144"/>
      <c r="N11" s="144"/>
      <c r="O11" s="144"/>
      <c r="P11" s="144">
        <v>3.6</v>
      </c>
      <c r="Q11" s="144">
        <f t="shared" si="1"/>
        <v>0</v>
      </c>
      <c r="R11" s="144">
        <f t="shared" si="2"/>
        <v>0</v>
      </c>
      <c r="S11" s="46">
        <f t="shared" si="3"/>
        <v>0</v>
      </c>
      <c r="T11" s="46">
        <v>20</v>
      </c>
      <c r="AF11" s="46">
        <v>20</v>
      </c>
      <c r="AL11" s="69">
        <f t="shared" ref="AL11:AR11" si="23">AE11*$H$11</f>
        <v>0</v>
      </c>
      <c r="AM11" s="69">
        <f t="shared" si="23"/>
        <v>0</v>
      </c>
      <c r="AN11" s="69">
        <f t="shared" si="23"/>
        <v>0</v>
      </c>
      <c r="AO11" s="69">
        <f t="shared" si="23"/>
        <v>0</v>
      </c>
      <c r="AP11" s="69">
        <f t="shared" si="23"/>
        <v>0</v>
      </c>
      <c r="AQ11" s="69">
        <f t="shared" si="23"/>
        <v>0</v>
      </c>
      <c r="AR11" s="69">
        <f t="shared" si="23"/>
        <v>0</v>
      </c>
      <c r="AS11" s="46">
        <f t="shared" si="5"/>
        <v>20</v>
      </c>
      <c r="AZ11" s="46">
        <v>20</v>
      </c>
      <c r="BF11" s="46">
        <f t="shared" ref="BF11:BP11" si="24">T11*$H$11</f>
        <v>0</v>
      </c>
      <c r="BG11" s="46">
        <f t="shared" si="24"/>
        <v>0</v>
      </c>
      <c r="BH11" s="46">
        <f t="shared" si="24"/>
        <v>0</v>
      </c>
      <c r="BI11" s="46">
        <f t="shared" si="24"/>
        <v>0</v>
      </c>
      <c r="BJ11" s="46">
        <f t="shared" si="24"/>
        <v>0</v>
      </c>
      <c r="BK11" s="46">
        <f t="shared" si="24"/>
        <v>0</v>
      </c>
      <c r="BL11" s="46">
        <f t="shared" si="24"/>
        <v>0</v>
      </c>
      <c r="BM11" s="46">
        <f t="shared" si="24"/>
        <v>0</v>
      </c>
      <c r="BN11" s="46">
        <f t="shared" si="24"/>
        <v>0</v>
      </c>
      <c r="BO11" s="46">
        <f t="shared" si="24"/>
        <v>0</v>
      </c>
      <c r="BP11" s="46">
        <f t="shared" si="24"/>
        <v>0</v>
      </c>
    </row>
    <row r="12" spans="1:68" x14ac:dyDescent="0.3">
      <c r="A12" s="139">
        <v>24021</v>
      </c>
      <c r="B12" s="139" t="s">
        <v>164</v>
      </c>
      <c r="C12" s="146" t="s">
        <v>26</v>
      </c>
      <c r="D12" s="140" t="s">
        <v>85</v>
      </c>
      <c r="E12" s="141" t="s">
        <v>70</v>
      </c>
      <c r="F12" s="146">
        <v>20</v>
      </c>
      <c r="G12" s="147">
        <v>102.5</v>
      </c>
      <c r="H12" s="143">
        <f t="shared" si="0"/>
        <v>0</v>
      </c>
      <c r="I12" s="144"/>
      <c r="J12" s="144"/>
      <c r="K12" s="144"/>
      <c r="L12" s="144"/>
      <c r="M12" s="144"/>
      <c r="N12" s="144"/>
      <c r="O12" s="144"/>
      <c r="P12" s="144">
        <v>4.0999999999999996</v>
      </c>
      <c r="Q12" s="144">
        <f t="shared" si="1"/>
        <v>0</v>
      </c>
      <c r="R12" s="144">
        <f t="shared" si="2"/>
        <v>0</v>
      </c>
      <c r="S12" s="46">
        <f t="shared" si="3"/>
        <v>0</v>
      </c>
      <c r="T12" s="46">
        <v>20</v>
      </c>
      <c r="AF12" s="46">
        <v>15</v>
      </c>
      <c r="AG12" s="46">
        <v>5</v>
      </c>
      <c r="AL12" s="69">
        <f t="shared" ref="AL12:AR12" si="25">AE12*$H$12</f>
        <v>0</v>
      </c>
      <c r="AM12" s="69">
        <f t="shared" si="25"/>
        <v>0</v>
      </c>
      <c r="AN12" s="69">
        <f t="shared" si="25"/>
        <v>0</v>
      </c>
      <c r="AO12" s="69">
        <f t="shared" si="25"/>
        <v>0</v>
      </c>
      <c r="AP12" s="69">
        <f t="shared" si="25"/>
        <v>0</v>
      </c>
      <c r="AQ12" s="69">
        <f t="shared" si="25"/>
        <v>0</v>
      </c>
      <c r="AR12" s="69">
        <f t="shared" si="25"/>
        <v>0</v>
      </c>
      <c r="AS12" s="46">
        <f t="shared" si="5"/>
        <v>20</v>
      </c>
      <c r="BB12" s="46">
        <v>20</v>
      </c>
      <c r="BF12" s="46">
        <f t="shared" ref="BF12:BP12" si="26">T12*$H$12</f>
        <v>0</v>
      </c>
      <c r="BG12" s="46">
        <f t="shared" si="26"/>
        <v>0</v>
      </c>
      <c r="BH12" s="46">
        <f t="shared" si="26"/>
        <v>0</v>
      </c>
      <c r="BI12" s="46">
        <f t="shared" si="26"/>
        <v>0</v>
      </c>
      <c r="BJ12" s="46">
        <f t="shared" si="26"/>
        <v>0</v>
      </c>
      <c r="BK12" s="46">
        <f t="shared" si="26"/>
        <v>0</v>
      </c>
      <c r="BL12" s="46">
        <f t="shared" si="26"/>
        <v>0</v>
      </c>
      <c r="BM12" s="46">
        <f t="shared" si="26"/>
        <v>0</v>
      </c>
      <c r="BN12" s="46">
        <f t="shared" si="26"/>
        <v>0</v>
      </c>
      <c r="BO12" s="46">
        <f t="shared" si="26"/>
        <v>0</v>
      </c>
      <c r="BP12" s="46">
        <f t="shared" si="26"/>
        <v>0</v>
      </c>
    </row>
    <row r="13" spans="1:68" x14ac:dyDescent="0.3">
      <c r="A13" s="101">
        <v>24022</v>
      </c>
      <c r="B13" s="139" t="s">
        <v>165</v>
      </c>
      <c r="C13" s="146" t="s">
        <v>26</v>
      </c>
      <c r="D13" s="146" t="s">
        <v>85</v>
      </c>
      <c r="E13" s="141" t="s">
        <v>70</v>
      </c>
      <c r="F13" s="146">
        <v>12</v>
      </c>
      <c r="G13" s="147">
        <v>62.5</v>
      </c>
      <c r="H13" s="143">
        <f t="shared" si="0"/>
        <v>0</v>
      </c>
      <c r="I13" s="144"/>
      <c r="J13" s="144"/>
      <c r="K13" s="144"/>
      <c r="L13" s="144"/>
      <c r="M13" s="144"/>
      <c r="N13" s="144"/>
      <c r="O13" s="144"/>
      <c r="P13" s="144">
        <v>2.7</v>
      </c>
      <c r="Q13" s="144">
        <f t="shared" si="1"/>
        <v>0</v>
      </c>
      <c r="R13" s="144">
        <f t="shared" si="2"/>
        <v>0</v>
      </c>
      <c r="S13" s="46">
        <f t="shared" si="3"/>
        <v>0</v>
      </c>
      <c r="T13" s="46">
        <v>12</v>
      </c>
      <c r="AG13" s="46">
        <v>12</v>
      </c>
      <c r="AL13" s="69">
        <f t="shared" ref="AL13:AR13" si="27">AE13*$H$13</f>
        <v>0</v>
      </c>
      <c r="AM13" s="69">
        <f t="shared" si="27"/>
        <v>0</v>
      </c>
      <c r="AN13" s="69">
        <f t="shared" si="27"/>
        <v>0</v>
      </c>
      <c r="AO13" s="69">
        <f t="shared" si="27"/>
        <v>0</v>
      </c>
      <c r="AP13" s="69">
        <f t="shared" si="27"/>
        <v>0</v>
      </c>
      <c r="AQ13" s="69">
        <f t="shared" si="27"/>
        <v>0</v>
      </c>
      <c r="AR13" s="69">
        <f t="shared" si="27"/>
        <v>0</v>
      </c>
      <c r="AS13" s="46">
        <f t="shared" si="5"/>
        <v>12</v>
      </c>
      <c r="BB13" s="46">
        <v>12</v>
      </c>
      <c r="BF13" s="46">
        <f t="shared" ref="BF13:BP13" si="28">T13*$H$13</f>
        <v>0</v>
      </c>
      <c r="BG13" s="46">
        <f t="shared" si="28"/>
        <v>0</v>
      </c>
      <c r="BH13" s="46">
        <f t="shared" si="28"/>
        <v>0</v>
      </c>
      <c r="BI13" s="46">
        <f t="shared" si="28"/>
        <v>0</v>
      </c>
      <c r="BJ13" s="46">
        <f t="shared" si="28"/>
        <v>0</v>
      </c>
      <c r="BK13" s="46">
        <f t="shared" si="28"/>
        <v>0</v>
      </c>
      <c r="BL13" s="46">
        <f t="shared" si="28"/>
        <v>0</v>
      </c>
      <c r="BM13" s="46">
        <f t="shared" si="28"/>
        <v>0</v>
      </c>
      <c r="BN13" s="46">
        <f t="shared" si="28"/>
        <v>0</v>
      </c>
      <c r="BO13" s="46">
        <f t="shared" si="28"/>
        <v>0</v>
      </c>
      <c r="BP13" s="46">
        <f t="shared" si="28"/>
        <v>0</v>
      </c>
    </row>
    <row r="14" spans="1:68" x14ac:dyDescent="0.3">
      <c r="A14" s="139">
        <v>24023</v>
      </c>
      <c r="B14" s="139" t="s">
        <v>166</v>
      </c>
      <c r="C14" s="147" t="s">
        <v>25</v>
      </c>
      <c r="D14" s="147" t="s">
        <v>62</v>
      </c>
      <c r="E14" s="141" t="s">
        <v>70</v>
      </c>
      <c r="F14" s="147">
        <v>2</v>
      </c>
      <c r="G14" s="147">
        <v>93.75</v>
      </c>
      <c r="H14" s="143">
        <f t="shared" si="0"/>
        <v>0</v>
      </c>
      <c r="I14" s="144"/>
      <c r="J14" s="144"/>
      <c r="K14" s="144"/>
      <c r="L14" s="144"/>
      <c r="M14" s="144"/>
      <c r="N14" s="144"/>
      <c r="O14" s="144"/>
      <c r="P14" s="144">
        <v>6.3</v>
      </c>
      <c r="Q14" s="144">
        <f t="shared" si="1"/>
        <v>0</v>
      </c>
      <c r="R14" s="144">
        <f t="shared" si="2"/>
        <v>0</v>
      </c>
      <c r="S14" s="46">
        <f t="shared" si="3"/>
        <v>0</v>
      </c>
      <c r="Y14" s="46">
        <v>2</v>
      </c>
      <c r="AJ14" s="46">
        <v>2</v>
      </c>
      <c r="AL14" s="69">
        <f t="shared" ref="AL14:AR14" si="29">AE14*$H$14</f>
        <v>0</v>
      </c>
      <c r="AM14" s="69">
        <f t="shared" si="29"/>
        <v>0</v>
      </c>
      <c r="AN14" s="69">
        <f t="shared" si="29"/>
        <v>0</v>
      </c>
      <c r="AO14" s="69">
        <f t="shared" si="29"/>
        <v>0</v>
      </c>
      <c r="AP14" s="69">
        <f t="shared" si="29"/>
        <v>0</v>
      </c>
      <c r="AQ14" s="69">
        <f t="shared" si="29"/>
        <v>0</v>
      </c>
      <c r="AR14" s="69">
        <f t="shared" si="29"/>
        <v>0</v>
      </c>
      <c r="AS14" s="46">
        <f t="shared" si="5"/>
        <v>2</v>
      </c>
      <c r="BA14" s="46">
        <v>2</v>
      </c>
      <c r="BF14" s="46">
        <f t="shared" ref="BF14:BP14" si="30">T14*$H$14</f>
        <v>0</v>
      </c>
      <c r="BG14" s="46">
        <f t="shared" si="30"/>
        <v>0</v>
      </c>
      <c r="BH14" s="46">
        <f t="shared" si="30"/>
        <v>0</v>
      </c>
      <c r="BI14" s="46">
        <f t="shared" si="30"/>
        <v>0</v>
      </c>
      <c r="BJ14" s="46">
        <f t="shared" si="30"/>
        <v>0</v>
      </c>
      <c r="BK14" s="46">
        <f t="shared" si="30"/>
        <v>0</v>
      </c>
      <c r="BL14" s="46">
        <f t="shared" si="30"/>
        <v>0</v>
      </c>
      <c r="BM14" s="46">
        <f t="shared" si="30"/>
        <v>0</v>
      </c>
      <c r="BN14" s="46">
        <f t="shared" si="30"/>
        <v>0</v>
      </c>
      <c r="BO14" s="46">
        <f t="shared" si="30"/>
        <v>0</v>
      </c>
      <c r="BP14" s="46">
        <f t="shared" si="30"/>
        <v>0</v>
      </c>
    </row>
    <row r="15" spans="1:68" x14ac:dyDescent="0.3">
      <c r="A15" s="101">
        <v>24024</v>
      </c>
      <c r="B15" s="139" t="s">
        <v>167</v>
      </c>
      <c r="C15" s="147" t="s">
        <v>25</v>
      </c>
      <c r="D15" s="147" t="s">
        <v>62</v>
      </c>
      <c r="E15" s="141" t="s">
        <v>70</v>
      </c>
      <c r="F15" s="147">
        <v>2</v>
      </c>
      <c r="G15" s="147">
        <v>93.75</v>
      </c>
      <c r="H15" s="143">
        <f t="shared" si="0"/>
        <v>0</v>
      </c>
      <c r="I15" s="144"/>
      <c r="J15" s="144"/>
      <c r="K15" s="144"/>
      <c r="L15" s="144"/>
      <c r="M15" s="144"/>
      <c r="N15" s="144"/>
      <c r="O15" s="144"/>
      <c r="P15" s="144">
        <v>6.7</v>
      </c>
      <c r="Q15" s="144">
        <f t="shared" si="1"/>
        <v>0</v>
      </c>
      <c r="R15" s="144">
        <f t="shared" si="2"/>
        <v>0</v>
      </c>
      <c r="S15" s="46">
        <f t="shared" si="3"/>
        <v>0</v>
      </c>
      <c r="Y15" s="46">
        <v>2</v>
      </c>
      <c r="AJ15" s="46">
        <v>2</v>
      </c>
      <c r="AL15" s="69">
        <f t="shared" ref="AL15:AR15" si="31">AE15*$H$15</f>
        <v>0</v>
      </c>
      <c r="AM15" s="69">
        <f t="shared" si="31"/>
        <v>0</v>
      </c>
      <c r="AN15" s="69">
        <f t="shared" si="31"/>
        <v>0</v>
      </c>
      <c r="AO15" s="69">
        <f t="shared" si="31"/>
        <v>0</v>
      </c>
      <c r="AP15" s="69">
        <f t="shared" si="31"/>
        <v>0</v>
      </c>
      <c r="AQ15" s="69">
        <f t="shared" si="31"/>
        <v>0</v>
      </c>
      <c r="AR15" s="69">
        <f t="shared" si="31"/>
        <v>0</v>
      </c>
      <c r="AS15" s="46">
        <f t="shared" si="5"/>
        <v>2</v>
      </c>
      <c r="BA15" s="46">
        <v>2</v>
      </c>
      <c r="BF15" s="46">
        <f t="shared" ref="BF15:BP15" si="32">T15*$H$15</f>
        <v>0</v>
      </c>
      <c r="BG15" s="46">
        <f t="shared" si="32"/>
        <v>0</v>
      </c>
      <c r="BH15" s="46">
        <f t="shared" si="32"/>
        <v>0</v>
      </c>
      <c r="BI15" s="46">
        <f t="shared" si="32"/>
        <v>0</v>
      </c>
      <c r="BJ15" s="46">
        <f t="shared" si="32"/>
        <v>0</v>
      </c>
      <c r="BK15" s="46">
        <f t="shared" si="32"/>
        <v>0</v>
      </c>
      <c r="BL15" s="46">
        <f t="shared" si="32"/>
        <v>0</v>
      </c>
      <c r="BM15" s="46">
        <f t="shared" si="32"/>
        <v>0</v>
      </c>
      <c r="BN15" s="46">
        <f t="shared" si="32"/>
        <v>0</v>
      </c>
      <c r="BO15" s="46">
        <f t="shared" si="32"/>
        <v>0</v>
      </c>
      <c r="BP15" s="46">
        <f t="shared" si="32"/>
        <v>0</v>
      </c>
    </row>
    <row r="16" spans="1:68" x14ac:dyDescent="0.3">
      <c r="A16" s="139">
        <v>24025</v>
      </c>
      <c r="B16" s="139" t="s">
        <v>168</v>
      </c>
      <c r="C16" s="147" t="s">
        <v>25</v>
      </c>
      <c r="D16" s="147" t="s">
        <v>62</v>
      </c>
      <c r="E16" s="141" t="s">
        <v>70</v>
      </c>
      <c r="F16" s="139">
        <v>2</v>
      </c>
      <c r="G16" s="147">
        <v>93.75</v>
      </c>
      <c r="H16" s="143">
        <f t="shared" si="0"/>
        <v>0</v>
      </c>
      <c r="I16" s="144"/>
      <c r="J16" s="144"/>
      <c r="K16" s="144"/>
      <c r="L16" s="144"/>
      <c r="M16" s="144"/>
      <c r="N16" s="144"/>
      <c r="O16" s="144"/>
      <c r="P16" s="144">
        <v>5.8</v>
      </c>
      <c r="Q16" s="144">
        <f t="shared" si="1"/>
        <v>0</v>
      </c>
      <c r="R16" s="144">
        <f t="shared" si="2"/>
        <v>0</v>
      </c>
      <c r="S16" s="46">
        <f t="shared" si="3"/>
        <v>0</v>
      </c>
      <c r="Y16" s="46">
        <v>2</v>
      </c>
      <c r="AJ16" s="46">
        <v>2</v>
      </c>
      <c r="AL16" s="69">
        <f t="shared" ref="AL16:AR16" si="33">AE16*$H$16</f>
        <v>0</v>
      </c>
      <c r="AM16" s="69">
        <f t="shared" si="33"/>
        <v>0</v>
      </c>
      <c r="AN16" s="69">
        <f t="shared" si="33"/>
        <v>0</v>
      </c>
      <c r="AO16" s="69">
        <f t="shared" si="33"/>
        <v>0</v>
      </c>
      <c r="AP16" s="69">
        <f t="shared" si="33"/>
        <v>0</v>
      </c>
      <c r="AQ16" s="69">
        <f t="shared" si="33"/>
        <v>0</v>
      </c>
      <c r="AR16" s="69">
        <f t="shared" si="33"/>
        <v>0</v>
      </c>
      <c r="AS16" s="46">
        <f t="shared" si="5"/>
        <v>2</v>
      </c>
      <c r="BA16" s="46">
        <v>2</v>
      </c>
      <c r="BF16" s="46">
        <f t="shared" ref="BF16:BP16" si="34">T16*$H$16</f>
        <v>0</v>
      </c>
      <c r="BG16" s="46">
        <f t="shared" si="34"/>
        <v>0</v>
      </c>
      <c r="BH16" s="46">
        <f t="shared" si="34"/>
        <v>0</v>
      </c>
      <c r="BI16" s="46">
        <f t="shared" si="34"/>
        <v>0</v>
      </c>
      <c r="BJ16" s="46">
        <f t="shared" si="34"/>
        <v>0</v>
      </c>
      <c r="BK16" s="46">
        <f t="shared" si="34"/>
        <v>0</v>
      </c>
      <c r="BL16" s="46">
        <f t="shared" si="34"/>
        <v>0</v>
      </c>
      <c r="BM16" s="46">
        <f t="shared" si="34"/>
        <v>0</v>
      </c>
      <c r="BN16" s="46">
        <f t="shared" si="34"/>
        <v>0</v>
      </c>
      <c r="BO16" s="46">
        <f t="shared" si="34"/>
        <v>0</v>
      </c>
      <c r="BP16" s="46">
        <f t="shared" si="34"/>
        <v>0</v>
      </c>
    </row>
    <row r="17" spans="1:68" x14ac:dyDescent="0.3">
      <c r="A17" s="139">
        <v>24026</v>
      </c>
      <c r="B17" s="139" t="s">
        <v>169</v>
      </c>
      <c r="C17" s="147" t="s">
        <v>25</v>
      </c>
      <c r="D17" s="147" t="s">
        <v>62</v>
      </c>
      <c r="E17" s="141" t="s">
        <v>70</v>
      </c>
      <c r="F17" s="139">
        <v>2</v>
      </c>
      <c r="G17" s="147">
        <v>93.75</v>
      </c>
      <c r="H17" s="143">
        <f t="shared" si="0"/>
        <v>0</v>
      </c>
      <c r="I17" s="144"/>
      <c r="J17" s="144"/>
      <c r="K17" s="144"/>
      <c r="L17" s="144"/>
      <c r="M17" s="144"/>
      <c r="N17" s="144"/>
      <c r="O17" s="144"/>
      <c r="P17" s="144">
        <v>5.6</v>
      </c>
      <c r="Q17" s="144">
        <f t="shared" si="1"/>
        <v>0</v>
      </c>
      <c r="R17" s="144">
        <f t="shared" si="2"/>
        <v>0</v>
      </c>
      <c r="S17" s="46">
        <f t="shared" si="3"/>
        <v>0</v>
      </c>
      <c r="Y17" s="46">
        <v>2</v>
      </c>
      <c r="AJ17" s="46">
        <v>2</v>
      </c>
      <c r="AL17" s="69">
        <f t="shared" ref="AL17:AR17" si="35">AE17*$H$17</f>
        <v>0</v>
      </c>
      <c r="AM17" s="69">
        <f t="shared" si="35"/>
        <v>0</v>
      </c>
      <c r="AN17" s="69">
        <f t="shared" si="35"/>
        <v>0</v>
      </c>
      <c r="AO17" s="69">
        <f t="shared" si="35"/>
        <v>0</v>
      </c>
      <c r="AP17" s="69">
        <f t="shared" si="35"/>
        <v>0</v>
      </c>
      <c r="AQ17" s="69">
        <f t="shared" si="35"/>
        <v>0</v>
      </c>
      <c r="AR17" s="69">
        <f t="shared" si="35"/>
        <v>0</v>
      </c>
      <c r="AS17" s="46">
        <f t="shared" si="5"/>
        <v>2</v>
      </c>
      <c r="BA17" s="46">
        <v>2</v>
      </c>
      <c r="BF17" s="46">
        <f t="shared" ref="BF17:BP17" si="36">T17*$H$17</f>
        <v>0</v>
      </c>
      <c r="BG17" s="46">
        <f t="shared" si="36"/>
        <v>0</v>
      </c>
      <c r="BH17" s="46">
        <f t="shared" si="36"/>
        <v>0</v>
      </c>
      <c r="BI17" s="46">
        <f t="shared" si="36"/>
        <v>0</v>
      </c>
      <c r="BJ17" s="46">
        <f t="shared" si="36"/>
        <v>0</v>
      </c>
      <c r="BK17" s="46">
        <f t="shared" si="36"/>
        <v>0</v>
      </c>
      <c r="BL17" s="46">
        <f t="shared" si="36"/>
        <v>0</v>
      </c>
      <c r="BM17" s="46">
        <f t="shared" si="36"/>
        <v>0</v>
      </c>
      <c r="BN17" s="46">
        <f t="shared" si="36"/>
        <v>0</v>
      </c>
      <c r="BO17" s="46">
        <f t="shared" si="36"/>
        <v>0</v>
      </c>
      <c r="BP17" s="46">
        <f t="shared" si="36"/>
        <v>0</v>
      </c>
    </row>
    <row r="18" spans="1:68" x14ac:dyDescent="0.3">
      <c r="A18" s="139">
        <v>24027</v>
      </c>
      <c r="B18" s="139" t="s">
        <v>170</v>
      </c>
      <c r="C18" s="147" t="s">
        <v>25</v>
      </c>
      <c r="D18" s="147" t="s">
        <v>62</v>
      </c>
      <c r="E18" s="141" t="s">
        <v>70</v>
      </c>
      <c r="F18" s="139">
        <v>2</v>
      </c>
      <c r="G18" s="147">
        <v>93.75</v>
      </c>
      <c r="H18" s="143">
        <f t="shared" si="0"/>
        <v>0</v>
      </c>
      <c r="I18" s="144"/>
      <c r="J18" s="144"/>
      <c r="K18" s="144"/>
      <c r="L18" s="144"/>
      <c r="M18" s="144"/>
      <c r="N18" s="144"/>
      <c r="O18" s="144"/>
      <c r="P18" s="144">
        <v>4.9000000000000004</v>
      </c>
      <c r="Q18" s="144">
        <f t="shared" si="1"/>
        <v>0</v>
      </c>
      <c r="R18" s="144">
        <f t="shared" si="2"/>
        <v>0</v>
      </c>
      <c r="S18" s="46">
        <f t="shared" si="3"/>
        <v>0</v>
      </c>
      <c r="Y18" s="46">
        <v>2</v>
      </c>
      <c r="AJ18" s="46">
        <v>2</v>
      </c>
      <c r="AL18" s="69">
        <f t="shared" ref="AL18:AR18" si="37">AE18*$H$18</f>
        <v>0</v>
      </c>
      <c r="AM18" s="69">
        <f t="shared" si="37"/>
        <v>0</v>
      </c>
      <c r="AN18" s="69">
        <f t="shared" si="37"/>
        <v>0</v>
      </c>
      <c r="AO18" s="69">
        <f t="shared" si="37"/>
        <v>0</v>
      </c>
      <c r="AP18" s="69">
        <f t="shared" si="37"/>
        <v>0</v>
      </c>
      <c r="AQ18" s="69">
        <f t="shared" si="37"/>
        <v>0</v>
      </c>
      <c r="AR18" s="69">
        <f t="shared" si="37"/>
        <v>0</v>
      </c>
      <c r="AS18" s="46">
        <f t="shared" si="5"/>
        <v>2</v>
      </c>
      <c r="BA18" s="46">
        <v>2</v>
      </c>
      <c r="BF18" s="46">
        <f t="shared" ref="BF18:BP18" si="38">T18*$H$18</f>
        <v>0</v>
      </c>
      <c r="BG18" s="46">
        <f t="shared" si="38"/>
        <v>0</v>
      </c>
      <c r="BH18" s="46">
        <f t="shared" si="38"/>
        <v>0</v>
      </c>
      <c r="BI18" s="46">
        <f t="shared" si="38"/>
        <v>0</v>
      </c>
      <c r="BJ18" s="46">
        <f t="shared" si="38"/>
        <v>0</v>
      </c>
      <c r="BK18" s="46">
        <f t="shared" si="38"/>
        <v>0</v>
      </c>
      <c r="BL18" s="46">
        <f t="shared" si="38"/>
        <v>0</v>
      </c>
      <c r="BM18" s="46">
        <f t="shared" si="38"/>
        <v>0</v>
      </c>
      <c r="BN18" s="46">
        <f t="shared" si="38"/>
        <v>0</v>
      </c>
      <c r="BO18" s="46">
        <f t="shared" si="38"/>
        <v>0</v>
      </c>
      <c r="BP18" s="46">
        <f t="shared" si="38"/>
        <v>0</v>
      </c>
    </row>
    <row r="19" spans="1:68" x14ac:dyDescent="0.3">
      <c r="A19" s="139">
        <v>25001</v>
      </c>
      <c r="B19" s="139" t="s">
        <v>171</v>
      </c>
      <c r="C19" s="139" t="s">
        <v>28</v>
      </c>
      <c r="D19" s="139" t="s">
        <v>17</v>
      </c>
      <c r="E19" s="139" t="s">
        <v>70</v>
      </c>
      <c r="F19" s="147">
        <v>6</v>
      </c>
      <c r="G19" s="89">
        <v>63.75</v>
      </c>
      <c r="H19" s="143">
        <f t="shared" si="0"/>
        <v>0</v>
      </c>
      <c r="I19" s="148"/>
      <c r="J19" s="148"/>
      <c r="K19" s="148"/>
      <c r="L19" s="148"/>
      <c r="M19" s="148"/>
      <c r="N19" s="148"/>
      <c r="O19" s="148"/>
      <c r="P19" s="148">
        <v>4</v>
      </c>
      <c r="Q19" s="144">
        <f t="shared" si="1"/>
        <v>0</v>
      </c>
      <c r="R19" s="144">
        <f t="shared" si="2"/>
        <v>0</v>
      </c>
      <c r="S19" s="46">
        <f t="shared" si="3"/>
        <v>0</v>
      </c>
      <c r="Y19" s="46">
        <v>6</v>
      </c>
      <c r="AH19" s="46">
        <v>6</v>
      </c>
      <c r="AL19" s="69">
        <f t="shared" ref="AL19:AR19" si="39">AE19*$H$19</f>
        <v>0</v>
      </c>
      <c r="AM19" s="69">
        <f t="shared" si="39"/>
        <v>0</v>
      </c>
      <c r="AN19" s="69">
        <f t="shared" si="39"/>
        <v>0</v>
      </c>
      <c r="AO19" s="69">
        <f t="shared" si="39"/>
        <v>0</v>
      </c>
      <c r="AP19" s="69">
        <f t="shared" si="39"/>
        <v>0</v>
      </c>
      <c r="AQ19" s="69">
        <f t="shared" si="39"/>
        <v>0</v>
      </c>
      <c r="AR19" s="69">
        <f t="shared" si="39"/>
        <v>0</v>
      </c>
      <c r="AS19" s="46">
        <f t="shared" si="5"/>
        <v>6</v>
      </c>
      <c r="AX19" s="46">
        <v>6</v>
      </c>
      <c r="BF19" s="46">
        <f t="shared" ref="BF19:BP19" si="40">T19*$H$14</f>
        <v>0</v>
      </c>
      <c r="BG19" s="46">
        <f t="shared" si="40"/>
        <v>0</v>
      </c>
      <c r="BH19" s="46">
        <f t="shared" si="40"/>
        <v>0</v>
      </c>
      <c r="BI19" s="46">
        <f t="shared" si="40"/>
        <v>0</v>
      </c>
      <c r="BJ19" s="46">
        <f t="shared" si="40"/>
        <v>0</v>
      </c>
      <c r="BK19" s="46">
        <f t="shared" si="40"/>
        <v>0</v>
      </c>
      <c r="BL19" s="46">
        <f t="shared" si="40"/>
        <v>0</v>
      </c>
      <c r="BM19" s="46">
        <f t="shared" si="40"/>
        <v>0</v>
      </c>
      <c r="BN19" s="46">
        <f t="shared" si="40"/>
        <v>0</v>
      </c>
      <c r="BO19" s="46">
        <f t="shared" si="40"/>
        <v>0</v>
      </c>
      <c r="BP19" s="46">
        <f t="shared" si="40"/>
        <v>0</v>
      </c>
    </row>
    <row r="20" spans="1:68" x14ac:dyDescent="0.3">
      <c r="A20" s="139">
        <v>25002</v>
      </c>
      <c r="B20" s="139" t="s">
        <v>172</v>
      </c>
      <c r="C20" s="139" t="s">
        <v>28</v>
      </c>
      <c r="D20" s="139" t="s">
        <v>18</v>
      </c>
      <c r="E20" s="139" t="s">
        <v>70</v>
      </c>
      <c r="F20" s="147">
        <v>8</v>
      </c>
      <c r="G20" s="89">
        <v>150</v>
      </c>
      <c r="H20" s="143">
        <f t="shared" si="0"/>
        <v>0</v>
      </c>
      <c r="I20" s="148"/>
      <c r="J20" s="148"/>
      <c r="K20" s="148"/>
      <c r="L20" s="148"/>
      <c r="M20" s="148"/>
      <c r="N20" s="148"/>
      <c r="O20" s="148"/>
      <c r="P20" s="148">
        <v>4.9000000000000004</v>
      </c>
      <c r="Q20" s="144">
        <f t="shared" si="1"/>
        <v>0</v>
      </c>
      <c r="R20" s="144">
        <f t="shared" si="2"/>
        <v>0</v>
      </c>
      <c r="S20" s="46">
        <f t="shared" si="3"/>
        <v>0</v>
      </c>
      <c r="Y20" s="46">
        <v>8</v>
      </c>
      <c r="AI20" s="46">
        <v>8</v>
      </c>
      <c r="AL20" s="69">
        <f t="shared" ref="AL20:AR20" si="41">AE20*$H$20</f>
        <v>0</v>
      </c>
      <c r="AM20" s="69">
        <f t="shared" si="41"/>
        <v>0</v>
      </c>
      <c r="AN20" s="69">
        <f t="shared" si="41"/>
        <v>0</v>
      </c>
      <c r="AO20" s="69">
        <f t="shared" si="41"/>
        <v>0</v>
      </c>
      <c r="AP20" s="69">
        <f t="shared" si="41"/>
        <v>0</v>
      </c>
      <c r="AQ20" s="69">
        <f t="shared" si="41"/>
        <v>0</v>
      </c>
      <c r="AR20" s="69">
        <f t="shared" si="41"/>
        <v>0</v>
      </c>
      <c r="AS20" s="46">
        <f t="shared" si="5"/>
        <v>8</v>
      </c>
      <c r="AX20" s="46">
        <v>8</v>
      </c>
      <c r="BF20" s="46">
        <f t="shared" ref="BF20:BP20" si="42">T20*$H$15</f>
        <v>0</v>
      </c>
      <c r="BG20" s="46">
        <f t="shared" si="42"/>
        <v>0</v>
      </c>
      <c r="BH20" s="46">
        <f t="shared" si="42"/>
        <v>0</v>
      </c>
      <c r="BI20" s="46">
        <f t="shared" si="42"/>
        <v>0</v>
      </c>
      <c r="BJ20" s="46">
        <f t="shared" si="42"/>
        <v>0</v>
      </c>
      <c r="BK20" s="46">
        <f t="shared" si="42"/>
        <v>0</v>
      </c>
      <c r="BL20" s="46">
        <f t="shared" si="42"/>
        <v>0</v>
      </c>
      <c r="BM20" s="46">
        <f t="shared" si="42"/>
        <v>0</v>
      </c>
      <c r="BN20" s="46">
        <f t="shared" si="42"/>
        <v>0</v>
      </c>
      <c r="BO20" s="46">
        <f t="shared" si="42"/>
        <v>0</v>
      </c>
      <c r="BP20" s="46">
        <f t="shared" si="42"/>
        <v>0</v>
      </c>
    </row>
    <row r="21" spans="1:68" x14ac:dyDescent="0.3">
      <c r="A21" s="139">
        <v>25003</v>
      </c>
      <c r="B21" s="139" t="s">
        <v>173</v>
      </c>
      <c r="C21" s="139" t="s">
        <v>27</v>
      </c>
      <c r="D21" s="139" t="s">
        <v>174</v>
      </c>
      <c r="E21" s="139" t="s">
        <v>70</v>
      </c>
      <c r="F21" s="147">
        <v>6</v>
      </c>
      <c r="G21" s="89">
        <v>135</v>
      </c>
      <c r="H21" s="143">
        <f t="shared" si="0"/>
        <v>0</v>
      </c>
      <c r="I21" s="148"/>
      <c r="J21" s="148"/>
      <c r="K21" s="148"/>
      <c r="L21" s="148"/>
      <c r="M21" s="148"/>
      <c r="N21" s="148"/>
      <c r="O21" s="148"/>
      <c r="P21" s="148">
        <v>5</v>
      </c>
      <c r="Q21" s="144">
        <f t="shared" si="1"/>
        <v>0</v>
      </c>
      <c r="R21" s="144">
        <f t="shared" si="2"/>
        <v>0</v>
      </c>
      <c r="S21" s="46">
        <f t="shared" si="3"/>
        <v>0</v>
      </c>
      <c r="Y21" s="46">
        <v>6</v>
      </c>
      <c r="AI21" s="46">
        <v>3</v>
      </c>
      <c r="AJ21" s="46">
        <v>3</v>
      </c>
      <c r="AL21" s="69">
        <f t="shared" ref="AL21:AR21" si="43">AE21*$H$21</f>
        <v>0</v>
      </c>
      <c r="AM21" s="69">
        <f t="shared" si="43"/>
        <v>0</v>
      </c>
      <c r="AN21" s="69">
        <f t="shared" si="43"/>
        <v>0</v>
      </c>
      <c r="AO21" s="69">
        <f t="shared" si="43"/>
        <v>0</v>
      </c>
      <c r="AP21" s="69">
        <f t="shared" si="43"/>
        <v>0</v>
      </c>
      <c r="AQ21" s="69">
        <f t="shared" si="43"/>
        <v>0</v>
      </c>
      <c r="AR21" s="69">
        <f t="shared" si="43"/>
        <v>0</v>
      </c>
      <c r="AS21" s="46">
        <f t="shared" si="5"/>
        <v>6</v>
      </c>
      <c r="AW21" s="46">
        <v>6</v>
      </c>
      <c r="BF21" s="46">
        <f t="shared" ref="BF21:BP21" si="44">T21*$H$16</f>
        <v>0</v>
      </c>
      <c r="BG21" s="46">
        <f t="shared" si="44"/>
        <v>0</v>
      </c>
      <c r="BH21" s="46">
        <f t="shared" si="44"/>
        <v>0</v>
      </c>
      <c r="BI21" s="46">
        <f t="shared" si="44"/>
        <v>0</v>
      </c>
      <c r="BJ21" s="46">
        <f t="shared" si="44"/>
        <v>0</v>
      </c>
      <c r="BK21" s="46">
        <f t="shared" si="44"/>
        <v>0</v>
      </c>
      <c r="BL21" s="46">
        <f t="shared" si="44"/>
        <v>0</v>
      </c>
      <c r="BM21" s="46">
        <f t="shared" si="44"/>
        <v>0</v>
      </c>
      <c r="BN21" s="46">
        <f t="shared" si="44"/>
        <v>0</v>
      </c>
      <c r="BO21" s="46">
        <f t="shared" si="44"/>
        <v>0</v>
      </c>
      <c r="BP21" s="46">
        <f t="shared" si="44"/>
        <v>0</v>
      </c>
    </row>
    <row r="22" spans="1:68" x14ac:dyDescent="0.3">
      <c r="A22" s="139">
        <v>25004</v>
      </c>
      <c r="B22" s="139" t="s">
        <v>175</v>
      </c>
      <c r="C22" s="139" t="s">
        <v>29</v>
      </c>
      <c r="D22" s="139" t="s">
        <v>174</v>
      </c>
      <c r="E22" s="139" t="s">
        <v>70</v>
      </c>
      <c r="F22" s="147">
        <v>7</v>
      </c>
      <c r="G22" s="89">
        <v>103.13</v>
      </c>
      <c r="H22" s="143">
        <f t="shared" si="0"/>
        <v>0</v>
      </c>
      <c r="I22" s="148"/>
      <c r="J22" s="148"/>
      <c r="K22" s="148"/>
      <c r="L22" s="148"/>
      <c r="M22" s="148"/>
      <c r="N22" s="148"/>
      <c r="O22" s="148"/>
      <c r="P22" s="148">
        <v>4.5</v>
      </c>
      <c r="Q22" s="144">
        <f t="shared" si="1"/>
        <v>0</v>
      </c>
      <c r="R22" s="144">
        <f t="shared" si="2"/>
        <v>0</v>
      </c>
      <c r="S22" s="46">
        <f t="shared" si="3"/>
        <v>0</v>
      </c>
      <c r="Y22" s="46">
        <v>7</v>
      </c>
      <c r="AI22" s="46">
        <v>5</v>
      </c>
      <c r="AJ22" s="46">
        <v>2</v>
      </c>
      <c r="AL22" s="69">
        <f t="shared" ref="AL22:AR22" si="45">AE22*$H$22</f>
        <v>0</v>
      </c>
      <c r="AM22" s="69">
        <f t="shared" si="45"/>
        <v>0</v>
      </c>
      <c r="AN22" s="69">
        <f t="shared" si="45"/>
        <v>0</v>
      </c>
      <c r="AO22" s="69">
        <f t="shared" si="45"/>
        <v>0</v>
      </c>
      <c r="AP22" s="69">
        <f t="shared" si="45"/>
        <v>0</v>
      </c>
      <c r="AQ22" s="69">
        <f t="shared" si="45"/>
        <v>0</v>
      </c>
      <c r="AR22" s="69">
        <f t="shared" si="45"/>
        <v>0</v>
      </c>
      <c r="AS22" s="46">
        <f t="shared" si="5"/>
        <v>7</v>
      </c>
      <c r="AY22" s="46">
        <v>7</v>
      </c>
      <c r="BF22" s="46">
        <f t="shared" ref="BF22:BP22" si="46">T22*$H$17</f>
        <v>0</v>
      </c>
      <c r="BG22" s="46">
        <f t="shared" si="46"/>
        <v>0</v>
      </c>
      <c r="BH22" s="46">
        <f t="shared" si="46"/>
        <v>0</v>
      </c>
      <c r="BI22" s="46">
        <f t="shared" si="46"/>
        <v>0</v>
      </c>
      <c r="BJ22" s="46">
        <f t="shared" si="46"/>
        <v>0</v>
      </c>
      <c r="BK22" s="46">
        <f t="shared" si="46"/>
        <v>0</v>
      </c>
      <c r="BL22" s="46">
        <f t="shared" si="46"/>
        <v>0</v>
      </c>
      <c r="BM22" s="46">
        <f t="shared" si="46"/>
        <v>0</v>
      </c>
      <c r="BN22" s="46">
        <f t="shared" si="46"/>
        <v>0</v>
      </c>
      <c r="BO22" s="46">
        <f t="shared" si="46"/>
        <v>0</v>
      </c>
      <c r="BP22" s="46">
        <f t="shared" si="46"/>
        <v>0</v>
      </c>
    </row>
    <row r="23" spans="1:68" x14ac:dyDescent="0.3">
      <c r="Q23" s="46">
        <f>SUM(Q2:Q22)</f>
        <v>0</v>
      </c>
      <c r="R23" s="46">
        <f>SUM(R2:R22)</f>
        <v>0</v>
      </c>
      <c r="S23" s="46">
        <f>SUM(S2:S22)</f>
        <v>0</v>
      </c>
      <c r="AL23" s="69"/>
      <c r="AM23" s="69"/>
      <c r="AN23" s="69"/>
      <c r="AO23" s="69"/>
      <c r="AP23" s="69"/>
      <c r="AQ23" s="69"/>
      <c r="AR23" s="69"/>
    </row>
    <row r="24" spans="1:68" x14ac:dyDescent="0.3">
      <c r="AL24" s="69"/>
      <c r="AM24" s="69"/>
      <c r="AN24" s="69"/>
      <c r="AO24" s="69"/>
      <c r="AP24" s="69"/>
      <c r="AQ24" s="69"/>
      <c r="AR24" s="69"/>
    </row>
    <row r="25" spans="1:68" x14ac:dyDescent="0.3">
      <c r="AL25" s="69"/>
      <c r="AM25" s="69"/>
      <c r="AN25" s="69"/>
      <c r="AO25" s="69"/>
      <c r="AP25" s="69"/>
      <c r="AQ25" s="69"/>
      <c r="AR25" s="69"/>
    </row>
    <row r="26" spans="1:68" x14ac:dyDescent="0.3">
      <c r="AL26" s="69"/>
      <c r="AM26" s="69"/>
      <c r="AN26" s="69"/>
      <c r="AO26" s="69"/>
      <c r="AP26" s="69"/>
      <c r="AQ26" s="69"/>
      <c r="AR26" s="69"/>
    </row>
    <row r="27" spans="1:68" x14ac:dyDescent="0.3">
      <c r="AL27" s="69"/>
      <c r="AM27" s="69"/>
      <c r="AN27" s="69"/>
      <c r="AO27" s="69"/>
      <c r="AP27" s="69"/>
      <c r="AQ27" s="69"/>
      <c r="AR27" s="69"/>
    </row>
    <row r="28" spans="1:68" x14ac:dyDescent="0.3">
      <c r="AL28" s="69"/>
      <c r="AM28" s="69"/>
      <c r="AN28" s="69"/>
      <c r="AO28" s="69"/>
      <c r="AP28" s="69"/>
      <c r="AQ28" s="69"/>
      <c r="AR28" s="69"/>
    </row>
    <row r="29" spans="1:68" x14ac:dyDescent="0.3">
      <c r="AL29" s="69"/>
      <c r="AM29" s="69"/>
      <c r="AN29" s="69"/>
      <c r="AO29" s="69"/>
      <c r="AP29" s="69"/>
      <c r="AQ29" s="69"/>
      <c r="AR29" s="69"/>
    </row>
    <row r="30" spans="1:68" x14ac:dyDescent="0.3">
      <c r="AL30" s="69"/>
      <c r="AM30" s="69"/>
      <c r="AN30" s="69"/>
      <c r="AO30" s="69"/>
      <c r="AP30" s="69"/>
      <c r="AQ30" s="69"/>
      <c r="AR30" s="69"/>
    </row>
    <row r="31" spans="1:68" x14ac:dyDescent="0.3">
      <c r="AL31" s="69"/>
      <c r="AM31" s="69"/>
      <c r="AN31" s="69"/>
      <c r="AO31" s="69"/>
      <c r="AP31" s="69"/>
      <c r="AQ31" s="69"/>
      <c r="AR31" s="69"/>
    </row>
  </sheetData>
  <conditionalFormatting sqref="AE1:AR1">
    <cfRule type="expression" dxfId="0" priority="2">
      <formula>IF(#REF!=0,1)</formula>
    </cfRule>
  </conditionalFormatting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</hyperlink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K44"/>
  <sheetViews>
    <sheetView zoomScale="90" zoomScaleNormal="90" workbookViewId="0">
      <pane ySplit="1" topLeftCell="A2" activePane="bottomLeft" state="frozen"/>
      <selection pane="bottomLeft" activeCell="J24" sqref="J24"/>
    </sheetView>
  </sheetViews>
  <sheetFormatPr baseColWidth="10" defaultColWidth="8.5546875" defaultRowHeight="14.4" x14ac:dyDescent="0.3"/>
  <cols>
    <col min="1" max="1" width="8.5546875" style="46"/>
    <col min="2" max="2" width="26.5546875" style="149" customWidth="1"/>
    <col min="3" max="3" width="8.44140625" style="149" customWidth="1"/>
    <col min="4" max="4" width="8.44140625" style="46" customWidth="1"/>
    <col min="5" max="5" width="8.5546875" style="46"/>
    <col min="6" max="14" width="6.44140625" style="46" customWidth="1"/>
    <col min="15" max="16" width="8.5546875" style="46"/>
    <col min="17" max="20" width="8.5546875" style="46" hidden="1"/>
    <col min="21" max="1025" width="8.5546875" style="46"/>
  </cols>
  <sheetData>
    <row r="1" spans="1:19" ht="95.4" x14ac:dyDescent="0.3">
      <c r="A1" s="50" t="s">
        <v>33</v>
      </c>
      <c r="B1" s="51" t="s">
        <v>176</v>
      </c>
      <c r="C1" s="51" t="s">
        <v>177</v>
      </c>
      <c r="D1" s="51" t="s">
        <v>38</v>
      </c>
      <c r="E1" s="53" t="s">
        <v>39</v>
      </c>
      <c r="F1" s="51" t="s">
        <v>40</v>
      </c>
      <c r="G1" s="150" t="s">
        <v>178</v>
      </c>
      <c r="H1" s="151" t="s">
        <v>179</v>
      </c>
      <c r="I1" s="152" t="s">
        <v>180</v>
      </c>
      <c r="J1" s="153" t="s">
        <v>181</v>
      </c>
      <c r="K1" s="154" t="s">
        <v>182</v>
      </c>
      <c r="L1" s="62" t="s">
        <v>49</v>
      </c>
      <c r="M1" s="155" t="s">
        <v>183</v>
      </c>
      <c r="N1" s="156" t="s">
        <v>184</v>
      </c>
      <c r="O1" s="51" t="s">
        <v>53</v>
      </c>
      <c r="P1" s="51" t="s">
        <v>54</v>
      </c>
      <c r="Q1" s="135" t="s">
        <v>55</v>
      </c>
      <c r="R1" s="144"/>
    </row>
    <row r="2" spans="1:19" x14ac:dyDescent="0.3">
      <c r="A2" s="77">
        <v>21001</v>
      </c>
      <c r="B2" s="77" t="s">
        <v>185</v>
      </c>
      <c r="C2" s="77" t="s">
        <v>70</v>
      </c>
      <c r="D2" s="77">
        <v>1</v>
      </c>
      <c r="E2" s="77">
        <v>238</v>
      </c>
      <c r="F2" s="77">
        <f t="shared" ref="F2:F43" si="0">SUM(G2:N2)</f>
        <v>0</v>
      </c>
      <c r="G2" s="119"/>
      <c r="H2" s="119"/>
      <c r="I2" s="119"/>
      <c r="J2" s="119"/>
      <c r="K2" s="119"/>
      <c r="L2" s="119"/>
      <c r="M2" s="119"/>
      <c r="N2" s="119"/>
      <c r="O2" s="82">
        <v>3.8</v>
      </c>
      <c r="P2" s="43">
        <f t="shared" ref="P2:P43" si="1">F2*O2</f>
        <v>0</v>
      </c>
      <c r="Q2" s="157">
        <f t="shared" ref="Q2:Q43" si="2">F2*E2</f>
        <v>0</v>
      </c>
      <c r="R2" s="144">
        <f t="shared" ref="R2:R43" si="3">F2*D2</f>
        <v>0</v>
      </c>
      <c r="S2" s="158"/>
    </row>
    <row r="3" spans="1:19" x14ac:dyDescent="0.3">
      <c r="A3" s="77">
        <v>21002</v>
      </c>
      <c r="B3" s="77" t="s">
        <v>186</v>
      </c>
      <c r="C3" s="77" t="s">
        <v>70</v>
      </c>
      <c r="D3" s="77">
        <v>1</v>
      </c>
      <c r="E3" s="77">
        <v>235</v>
      </c>
      <c r="F3" s="77">
        <f t="shared" si="0"/>
        <v>0</v>
      </c>
      <c r="G3" s="148"/>
      <c r="H3" s="148"/>
      <c r="I3" s="148"/>
      <c r="J3" s="148"/>
      <c r="K3" s="148"/>
      <c r="L3" s="119"/>
      <c r="M3" s="119"/>
      <c r="N3" s="119"/>
      <c r="O3" s="82">
        <v>3.4</v>
      </c>
      <c r="P3" s="43">
        <f t="shared" si="1"/>
        <v>0</v>
      </c>
      <c r="Q3" s="157">
        <f t="shared" si="2"/>
        <v>0</v>
      </c>
      <c r="R3" s="144">
        <f t="shared" si="3"/>
        <v>0</v>
      </c>
      <c r="S3" s="158"/>
    </row>
    <row r="4" spans="1:19" x14ac:dyDescent="0.3">
      <c r="A4" s="77">
        <v>21003</v>
      </c>
      <c r="B4" s="77" t="s">
        <v>187</v>
      </c>
      <c r="C4" s="77" t="s">
        <v>70</v>
      </c>
      <c r="D4" s="77">
        <v>1</v>
      </c>
      <c r="E4" s="77">
        <v>236</v>
      </c>
      <c r="F4" s="77">
        <f t="shared" si="0"/>
        <v>0</v>
      </c>
      <c r="G4" s="148"/>
      <c r="H4" s="148"/>
      <c r="I4" s="148"/>
      <c r="J4" s="148"/>
      <c r="K4" s="148"/>
      <c r="L4" s="119"/>
      <c r="M4" s="119"/>
      <c r="N4" s="119"/>
      <c r="O4" s="82">
        <v>3.5</v>
      </c>
      <c r="P4" s="43">
        <f t="shared" si="1"/>
        <v>0</v>
      </c>
      <c r="Q4" s="157">
        <f t="shared" si="2"/>
        <v>0</v>
      </c>
      <c r="R4" s="144">
        <f t="shared" si="3"/>
        <v>0</v>
      </c>
      <c r="S4" s="158"/>
    </row>
    <row r="5" spans="1:19" x14ac:dyDescent="0.3">
      <c r="A5" s="77">
        <v>21004</v>
      </c>
      <c r="B5" s="77" t="s">
        <v>188</v>
      </c>
      <c r="C5" s="77" t="s">
        <v>70</v>
      </c>
      <c r="D5" s="77">
        <v>1</v>
      </c>
      <c r="E5" s="77">
        <v>236</v>
      </c>
      <c r="F5" s="77">
        <f t="shared" si="0"/>
        <v>0</v>
      </c>
      <c r="G5" s="148"/>
      <c r="H5" s="148"/>
      <c r="I5" s="148"/>
      <c r="J5" s="148"/>
      <c r="K5" s="148"/>
      <c r="L5" s="119"/>
      <c r="M5" s="119"/>
      <c r="N5" s="119"/>
      <c r="O5" s="82">
        <v>3.7</v>
      </c>
      <c r="P5" s="43">
        <f t="shared" si="1"/>
        <v>0</v>
      </c>
      <c r="Q5" s="157">
        <f t="shared" si="2"/>
        <v>0</v>
      </c>
      <c r="R5" s="144">
        <f t="shared" si="3"/>
        <v>0</v>
      </c>
      <c r="S5" s="158"/>
    </row>
    <row r="6" spans="1:19" x14ac:dyDescent="0.3">
      <c r="A6" s="77">
        <v>21005</v>
      </c>
      <c r="B6" s="77" t="s">
        <v>189</v>
      </c>
      <c r="C6" s="77" t="s">
        <v>70</v>
      </c>
      <c r="D6" s="77">
        <v>1</v>
      </c>
      <c r="E6" s="77">
        <v>238</v>
      </c>
      <c r="F6" s="77">
        <f t="shared" si="0"/>
        <v>0</v>
      </c>
      <c r="G6" s="148"/>
      <c r="H6" s="148"/>
      <c r="I6" s="148"/>
      <c r="J6" s="148"/>
      <c r="K6" s="148"/>
      <c r="L6" s="119"/>
      <c r="M6" s="119"/>
      <c r="N6" s="119"/>
      <c r="O6" s="82">
        <v>3.5</v>
      </c>
      <c r="P6" s="43">
        <f t="shared" si="1"/>
        <v>0</v>
      </c>
      <c r="Q6" s="157">
        <f t="shared" si="2"/>
        <v>0</v>
      </c>
      <c r="R6" s="144">
        <f t="shared" si="3"/>
        <v>0</v>
      </c>
      <c r="S6" s="158"/>
    </row>
    <row r="7" spans="1:19" x14ac:dyDescent="0.3">
      <c r="A7" s="77">
        <v>21006</v>
      </c>
      <c r="B7" s="77" t="s">
        <v>190</v>
      </c>
      <c r="C7" s="77" t="s">
        <v>70</v>
      </c>
      <c r="D7" s="77">
        <v>1</v>
      </c>
      <c r="E7" s="77">
        <v>249</v>
      </c>
      <c r="F7" s="77">
        <f t="shared" si="0"/>
        <v>0</v>
      </c>
      <c r="G7" s="148"/>
      <c r="H7" s="148"/>
      <c r="I7" s="148"/>
      <c r="J7" s="148"/>
      <c r="K7" s="148"/>
      <c r="L7" s="119"/>
      <c r="M7" s="119"/>
      <c r="N7" s="119"/>
      <c r="O7" s="82">
        <v>4</v>
      </c>
      <c r="P7" s="43">
        <f t="shared" si="1"/>
        <v>0</v>
      </c>
      <c r="Q7" s="157">
        <f t="shared" si="2"/>
        <v>0</v>
      </c>
      <c r="R7" s="144">
        <f t="shared" si="3"/>
        <v>0</v>
      </c>
      <c r="S7" s="158"/>
    </row>
    <row r="8" spans="1:19" x14ac:dyDescent="0.3">
      <c r="A8" s="77">
        <v>21007</v>
      </c>
      <c r="B8" s="77" t="s">
        <v>191</v>
      </c>
      <c r="C8" s="77" t="s">
        <v>70</v>
      </c>
      <c r="D8" s="77">
        <v>1</v>
      </c>
      <c r="E8" s="77">
        <v>236</v>
      </c>
      <c r="F8" s="77">
        <f t="shared" si="0"/>
        <v>0</v>
      </c>
      <c r="G8" s="148"/>
      <c r="H8" s="148"/>
      <c r="I8" s="148"/>
      <c r="J8" s="148"/>
      <c r="K8" s="148"/>
      <c r="L8" s="119"/>
      <c r="M8" s="119"/>
      <c r="N8" s="119"/>
      <c r="O8" s="82">
        <v>3.6</v>
      </c>
      <c r="P8" s="43">
        <f t="shared" si="1"/>
        <v>0</v>
      </c>
      <c r="Q8" s="157">
        <f t="shared" si="2"/>
        <v>0</v>
      </c>
      <c r="R8" s="144">
        <f t="shared" si="3"/>
        <v>0</v>
      </c>
      <c r="S8" s="158"/>
    </row>
    <row r="9" spans="1:19" x14ac:dyDescent="0.3">
      <c r="A9" s="77">
        <v>21008</v>
      </c>
      <c r="B9" s="77" t="s">
        <v>192</v>
      </c>
      <c r="C9" s="77" t="s">
        <v>70</v>
      </c>
      <c r="D9" s="77">
        <v>1</v>
      </c>
      <c r="E9" s="77">
        <v>249</v>
      </c>
      <c r="F9" s="77">
        <f t="shared" si="0"/>
        <v>0</v>
      </c>
      <c r="G9" s="148"/>
      <c r="H9" s="148"/>
      <c r="I9" s="148"/>
      <c r="J9" s="148"/>
      <c r="K9" s="148"/>
      <c r="L9" s="119"/>
      <c r="M9" s="119"/>
      <c r="N9" s="119"/>
      <c r="O9" s="82">
        <v>4.2</v>
      </c>
      <c r="P9" s="43">
        <f t="shared" si="1"/>
        <v>0</v>
      </c>
      <c r="Q9" s="157">
        <f t="shared" si="2"/>
        <v>0</v>
      </c>
      <c r="R9" s="144">
        <f t="shared" si="3"/>
        <v>0</v>
      </c>
      <c r="S9" s="158"/>
    </row>
    <row r="10" spans="1:19" x14ac:dyDescent="0.3">
      <c r="A10" s="77">
        <v>21009</v>
      </c>
      <c r="B10" s="77" t="s">
        <v>193</v>
      </c>
      <c r="C10" s="77" t="s">
        <v>70</v>
      </c>
      <c r="D10" s="77">
        <v>2</v>
      </c>
      <c r="E10" s="77">
        <v>458</v>
      </c>
      <c r="F10" s="77">
        <f t="shared" si="0"/>
        <v>0</v>
      </c>
      <c r="G10" s="148"/>
      <c r="H10" s="148"/>
      <c r="I10" s="148"/>
      <c r="J10" s="148"/>
      <c r="K10" s="148"/>
      <c r="L10" s="119"/>
      <c r="M10" s="119"/>
      <c r="N10" s="119"/>
      <c r="O10" s="82">
        <v>7.1</v>
      </c>
      <c r="P10" s="43">
        <f t="shared" si="1"/>
        <v>0</v>
      </c>
      <c r="Q10" s="157">
        <f t="shared" si="2"/>
        <v>0</v>
      </c>
      <c r="R10" s="144">
        <f t="shared" si="3"/>
        <v>0</v>
      </c>
      <c r="S10" s="158"/>
    </row>
    <row r="11" spans="1:19" x14ac:dyDescent="0.3">
      <c r="A11" s="159"/>
      <c r="B11" s="160" t="s">
        <v>68</v>
      </c>
      <c r="C11" s="160"/>
      <c r="D11" s="77">
        <f>SUM(D2:D10)</f>
        <v>10</v>
      </c>
      <c r="E11" s="77">
        <f>SUM(E2:E10)</f>
        <v>2375</v>
      </c>
      <c r="F11" s="77">
        <f t="shared" si="0"/>
        <v>0</v>
      </c>
      <c r="G11" s="148"/>
      <c r="H11" s="148"/>
      <c r="I11" s="148"/>
      <c r="J11" s="148"/>
      <c r="K11" s="148"/>
      <c r="L11" s="148"/>
      <c r="M11" s="148"/>
      <c r="N11" s="148"/>
      <c r="O11" s="82">
        <f>SUM(O2:O10)</f>
        <v>36.799999999999997</v>
      </c>
      <c r="P11" s="43">
        <f t="shared" si="1"/>
        <v>0</v>
      </c>
      <c r="Q11" s="157">
        <f t="shared" si="2"/>
        <v>0</v>
      </c>
      <c r="R11" s="144">
        <f t="shared" si="3"/>
        <v>0</v>
      </c>
      <c r="S11" s="158"/>
    </row>
    <row r="12" spans="1:19" x14ac:dyDescent="0.3">
      <c r="A12" s="77">
        <v>23001</v>
      </c>
      <c r="B12" s="77" t="s">
        <v>194</v>
      </c>
      <c r="C12" s="77" t="s">
        <v>70</v>
      </c>
      <c r="D12" s="77">
        <v>1</v>
      </c>
      <c r="E12" s="77">
        <v>144</v>
      </c>
      <c r="F12" s="77">
        <f t="shared" si="0"/>
        <v>0</v>
      </c>
      <c r="G12" s="148"/>
      <c r="H12" s="148"/>
      <c r="I12" s="148"/>
      <c r="J12" s="148"/>
      <c r="K12" s="148"/>
      <c r="L12" s="148"/>
      <c r="M12" s="148"/>
      <c r="N12" s="148"/>
      <c r="O12" s="82">
        <v>1.3</v>
      </c>
      <c r="P12" s="43">
        <f t="shared" si="1"/>
        <v>0</v>
      </c>
      <c r="Q12" s="157">
        <f t="shared" si="2"/>
        <v>0</v>
      </c>
      <c r="R12" s="144">
        <f t="shared" si="3"/>
        <v>0</v>
      </c>
      <c r="S12" s="158"/>
    </row>
    <row r="13" spans="1:19" x14ac:dyDescent="0.3">
      <c r="A13" s="77">
        <v>23002</v>
      </c>
      <c r="B13" s="77" t="s">
        <v>195</v>
      </c>
      <c r="C13" s="77" t="s">
        <v>70</v>
      </c>
      <c r="D13" s="77">
        <v>1</v>
      </c>
      <c r="E13" s="77">
        <v>144</v>
      </c>
      <c r="F13" s="77">
        <f t="shared" si="0"/>
        <v>0</v>
      </c>
      <c r="G13" s="148"/>
      <c r="H13" s="148"/>
      <c r="I13" s="148"/>
      <c r="J13" s="148"/>
      <c r="K13" s="148"/>
      <c r="L13" s="148"/>
      <c r="M13" s="148"/>
      <c r="N13" s="148"/>
      <c r="O13" s="82">
        <v>1.7</v>
      </c>
      <c r="P13" s="43">
        <f t="shared" si="1"/>
        <v>0</v>
      </c>
      <c r="Q13" s="157">
        <f t="shared" si="2"/>
        <v>0</v>
      </c>
      <c r="R13" s="144">
        <f t="shared" si="3"/>
        <v>0</v>
      </c>
      <c r="S13" s="158"/>
    </row>
    <row r="14" spans="1:19" x14ac:dyDescent="0.3">
      <c r="A14" s="77">
        <v>23003</v>
      </c>
      <c r="B14" s="77" t="s">
        <v>196</v>
      </c>
      <c r="C14" s="77" t="s">
        <v>70</v>
      </c>
      <c r="D14" s="77">
        <v>1</v>
      </c>
      <c r="E14" s="77">
        <v>177</v>
      </c>
      <c r="F14" s="77">
        <f t="shared" si="0"/>
        <v>0</v>
      </c>
      <c r="G14" s="148"/>
      <c r="H14" s="148"/>
      <c r="I14" s="148"/>
      <c r="J14" s="148"/>
      <c r="K14" s="148"/>
      <c r="L14" s="148"/>
      <c r="M14" s="148"/>
      <c r="N14" s="148"/>
      <c r="O14" s="82">
        <v>2.1</v>
      </c>
      <c r="P14" s="43">
        <f t="shared" si="1"/>
        <v>0</v>
      </c>
      <c r="Q14" s="157">
        <f t="shared" si="2"/>
        <v>0</v>
      </c>
      <c r="R14" s="144">
        <f t="shared" si="3"/>
        <v>0</v>
      </c>
      <c r="S14" s="158"/>
    </row>
    <row r="15" spans="1:19" x14ac:dyDescent="0.3">
      <c r="A15" s="77">
        <v>23004</v>
      </c>
      <c r="B15" s="77" t="s">
        <v>197</v>
      </c>
      <c r="C15" s="77" t="s">
        <v>70</v>
      </c>
      <c r="D15" s="77">
        <v>1</v>
      </c>
      <c r="E15" s="77">
        <v>177</v>
      </c>
      <c r="F15" s="77">
        <f t="shared" si="0"/>
        <v>0</v>
      </c>
      <c r="G15" s="148"/>
      <c r="H15" s="148"/>
      <c r="I15" s="148"/>
      <c r="J15" s="148"/>
      <c r="K15" s="148"/>
      <c r="L15" s="148"/>
      <c r="M15" s="148"/>
      <c r="N15" s="148"/>
      <c r="O15" s="82">
        <v>2.2000000000000002</v>
      </c>
      <c r="P15" s="43">
        <f t="shared" si="1"/>
        <v>0</v>
      </c>
      <c r="Q15" s="157">
        <f t="shared" si="2"/>
        <v>0</v>
      </c>
      <c r="R15" s="144">
        <f t="shared" si="3"/>
        <v>0</v>
      </c>
      <c r="S15" s="158"/>
    </row>
    <row r="16" spans="1:19" x14ac:dyDescent="0.3">
      <c r="A16" s="77">
        <v>23005</v>
      </c>
      <c r="B16" s="77" t="s">
        <v>198</v>
      </c>
      <c r="C16" s="77" t="s">
        <v>70</v>
      </c>
      <c r="D16" s="77">
        <v>1</v>
      </c>
      <c r="E16" s="77">
        <v>177</v>
      </c>
      <c r="F16" s="77">
        <f t="shared" si="0"/>
        <v>0</v>
      </c>
      <c r="G16" s="90"/>
      <c r="H16" s="90"/>
      <c r="I16" s="90"/>
      <c r="J16" s="90"/>
      <c r="K16" s="90"/>
      <c r="L16" s="148"/>
      <c r="M16" s="148"/>
      <c r="N16" s="148"/>
      <c r="O16" s="82">
        <v>2.2000000000000002</v>
      </c>
      <c r="P16" s="43">
        <f t="shared" si="1"/>
        <v>0</v>
      </c>
      <c r="Q16" s="157">
        <f t="shared" si="2"/>
        <v>0</v>
      </c>
      <c r="R16" s="144">
        <f t="shared" si="3"/>
        <v>0</v>
      </c>
      <c r="S16" s="158"/>
    </row>
    <row r="17" spans="1:19" x14ac:dyDescent="0.3">
      <c r="A17" s="77">
        <v>23006</v>
      </c>
      <c r="B17" s="77" t="s">
        <v>199</v>
      </c>
      <c r="C17" s="77" t="s">
        <v>70</v>
      </c>
      <c r="D17" s="77">
        <v>1</v>
      </c>
      <c r="E17" s="77">
        <v>177</v>
      </c>
      <c r="F17" s="77">
        <f t="shared" si="0"/>
        <v>0</v>
      </c>
      <c r="G17" s="90"/>
      <c r="H17" s="90"/>
      <c r="I17" s="90"/>
      <c r="J17" s="90"/>
      <c r="K17" s="90"/>
      <c r="L17" s="148"/>
      <c r="M17" s="148"/>
      <c r="N17" s="148"/>
      <c r="O17" s="82">
        <v>2.2999999999999998</v>
      </c>
      <c r="P17" s="43">
        <f t="shared" si="1"/>
        <v>0</v>
      </c>
      <c r="Q17" s="157">
        <f t="shared" si="2"/>
        <v>0</v>
      </c>
      <c r="R17" s="144">
        <f t="shared" si="3"/>
        <v>0</v>
      </c>
      <c r="S17" s="158"/>
    </row>
    <row r="18" spans="1:19" x14ac:dyDescent="0.3">
      <c r="A18" s="77">
        <v>23007</v>
      </c>
      <c r="B18" s="77" t="s">
        <v>200</v>
      </c>
      <c r="C18" s="77" t="s">
        <v>70</v>
      </c>
      <c r="D18" s="77">
        <v>1</v>
      </c>
      <c r="E18" s="77">
        <v>218</v>
      </c>
      <c r="F18" s="77">
        <f t="shared" si="0"/>
        <v>0</v>
      </c>
      <c r="G18" s="90"/>
      <c r="H18" s="90"/>
      <c r="I18" s="90"/>
      <c r="J18" s="90"/>
      <c r="K18" s="90"/>
      <c r="L18" s="148"/>
      <c r="M18" s="148"/>
      <c r="N18" s="148"/>
      <c r="O18" s="82">
        <v>2.9</v>
      </c>
      <c r="P18" s="43">
        <f t="shared" si="1"/>
        <v>0</v>
      </c>
      <c r="Q18" s="157">
        <f t="shared" si="2"/>
        <v>0</v>
      </c>
      <c r="R18" s="144">
        <f t="shared" si="3"/>
        <v>0</v>
      </c>
      <c r="S18" s="158"/>
    </row>
    <row r="19" spans="1:19" x14ac:dyDescent="0.3">
      <c r="A19" s="77">
        <v>23008</v>
      </c>
      <c r="B19" s="77" t="s">
        <v>201</v>
      </c>
      <c r="C19" s="77" t="s">
        <v>70</v>
      </c>
      <c r="D19" s="77">
        <v>1</v>
      </c>
      <c r="E19" s="77">
        <v>218</v>
      </c>
      <c r="F19" s="77">
        <f t="shared" si="0"/>
        <v>0</v>
      </c>
      <c r="G19" s="90"/>
      <c r="H19" s="90"/>
      <c r="I19" s="90"/>
      <c r="J19" s="90"/>
      <c r="K19" s="90"/>
      <c r="L19" s="148"/>
      <c r="M19" s="148"/>
      <c r="N19" s="148"/>
      <c r="O19" s="82">
        <v>3.1</v>
      </c>
      <c r="P19" s="43">
        <f t="shared" si="1"/>
        <v>0</v>
      </c>
      <c r="Q19" s="157">
        <f t="shared" si="2"/>
        <v>0</v>
      </c>
      <c r="R19" s="144">
        <f t="shared" si="3"/>
        <v>0</v>
      </c>
      <c r="S19" s="158"/>
    </row>
    <row r="20" spans="1:19" x14ac:dyDescent="0.3">
      <c r="A20" s="77">
        <v>23009</v>
      </c>
      <c r="B20" s="77" t="s">
        <v>202</v>
      </c>
      <c r="C20" s="77" t="s">
        <v>70</v>
      </c>
      <c r="D20" s="77">
        <v>1</v>
      </c>
      <c r="E20" s="77">
        <v>252</v>
      </c>
      <c r="F20" s="77">
        <f t="shared" si="0"/>
        <v>0</v>
      </c>
      <c r="G20" s="90"/>
      <c r="H20" s="90"/>
      <c r="I20" s="90"/>
      <c r="J20" s="90"/>
      <c r="K20" s="90"/>
      <c r="L20" s="148"/>
      <c r="M20" s="148"/>
      <c r="N20" s="148"/>
      <c r="O20" s="82">
        <v>4</v>
      </c>
      <c r="P20" s="43">
        <f t="shared" si="1"/>
        <v>0</v>
      </c>
      <c r="Q20" s="157">
        <f t="shared" si="2"/>
        <v>0</v>
      </c>
      <c r="R20" s="144">
        <f t="shared" si="3"/>
        <v>0</v>
      </c>
      <c r="S20" s="158"/>
    </row>
    <row r="21" spans="1:19" x14ac:dyDescent="0.3">
      <c r="A21" s="77">
        <v>23010</v>
      </c>
      <c r="B21" s="77" t="s">
        <v>203</v>
      </c>
      <c r="C21" s="77" t="s">
        <v>70</v>
      </c>
      <c r="D21" s="77">
        <v>1</v>
      </c>
      <c r="E21" s="77">
        <v>289</v>
      </c>
      <c r="F21" s="77">
        <f t="shared" si="0"/>
        <v>0</v>
      </c>
      <c r="G21" s="90"/>
      <c r="H21" s="90"/>
      <c r="I21" s="90"/>
      <c r="J21" s="90"/>
      <c r="K21" s="90"/>
      <c r="L21" s="148"/>
      <c r="M21" s="148"/>
      <c r="N21" s="148"/>
      <c r="O21" s="82">
        <v>4.9000000000000004</v>
      </c>
      <c r="P21" s="43">
        <f t="shared" si="1"/>
        <v>0</v>
      </c>
      <c r="Q21" s="157">
        <f t="shared" si="2"/>
        <v>0</v>
      </c>
      <c r="R21" s="144">
        <f t="shared" si="3"/>
        <v>0</v>
      </c>
      <c r="S21" s="158"/>
    </row>
    <row r="22" spans="1:19" x14ac:dyDescent="0.3">
      <c r="A22" s="77"/>
      <c r="B22" s="160" t="s">
        <v>204</v>
      </c>
      <c r="C22" s="161" t="s">
        <v>70</v>
      </c>
      <c r="D22" s="77">
        <f>SUM(D12:D21)</f>
        <v>10</v>
      </c>
      <c r="E22" s="77">
        <f>SUM(E12:E21)</f>
        <v>1973</v>
      </c>
      <c r="F22" s="77">
        <f t="shared" si="0"/>
        <v>0</v>
      </c>
      <c r="G22" s="90"/>
      <c r="H22" s="90"/>
      <c r="I22" s="90"/>
      <c r="J22" s="90"/>
      <c r="K22" s="90"/>
      <c r="L22" s="148"/>
      <c r="M22" s="148"/>
      <c r="N22" s="148"/>
      <c r="O22" s="82">
        <f>SUM(O12:O21)</f>
        <v>26.700000000000003</v>
      </c>
      <c r="P22" s="43">
        <f t="shared" si="1"/>
        <v>0</v>
      </c>
      <c r="Q22" s="157">
        <f t="shared" si="2"/>
        <v>0</v>
      </c>
      <c r="R22" s="144">
        <f t="shared" si="3"/>
        <v>0</v>
      </c>
      <c r="S22" s="158"/>
    </row>
    <row r="23" spans="1:19" x14ac:dyDescent="0.3">
      <c r="A23" s="77">
        <v>24001</v>
      </c>
      <c r="B23" s="77" t="s">
        <v>205</v>
      </c>
      <c r="C23" s="77" t="s">
        <v>70</v>
      </c>
      <c r="D23" s="77">
        <v>1</v>
      </c>
      <c r="E23" s="77">
        <v>183</v>
      </c>
      <c r="F23" s="77">
        <f t="shared" si="0"/>
        <v>0</v>
      </c>
      <c r="G23" s="90"/>
      <c r="H23" s="90"/>
      <c r="I23" s="90"/>
      <c r="J23" s="90"/>
      <c r="K23" s="90"/>
      <c r="L23" s="148"/>
      <c r="M23" s="148"/>
      <c r="N23" s="148"/>
      <c r="O23" s="82">
        <v>1.3</v>
      </c>
      <c r="P23" s="43">
        <f t="shared" si="1"/>
        <v>0</v>
      </c>
      <c r="Q23" s="157">
        <f t="shared" si="2"/>
        <v>0</v>
      </c>
      <c r="R23" s="144">
        <f t="shared" si="3"/>
        <v>0</v>
      </c>
      <c r="S23" s="158"/>
    </row>
    <row r="24" spans="1:19" x14ac:dyDescent="0.3">
      <c r="A24" s="77">
        <v>24002</v>
      </c>
      <c r="B24" s="77" t="s">
        <v>206</v>
      </c>
      <c r="C24" s="77" t="s">
        <v>70</v>
      </c>
      <c r="D24" s="77">
        <v>1</v>
      </c>
      <c r="E24" s="77">
        <v>183</v>
      </c>
      <c r="F24" s="77">
        <f t="shared" si="0"/>
        <v>0</v>
      </c>
      <c r="G24" s="90"/>
      <c r="H24" s="90"/>
      <c r="I24" s="90"/>
      <c r="J24" s="90"/>
      <c r="K24" s="90"/>
      <c r="L24" s="90"/>
      <c r="M24" s="90"/>
      <c r="N24" s="90"/>
      <c r="O24" s="82">
        <v>1.7</v>
      </c>
      <c r="P24" s="43">
        <f t="shared" si="1"/>
        <v>0</v>
      </c>
      <c r="Q24" s="157">
        <f t="shared" si="2"/>
        <v>0</v>
      </c>
      <c r="R24" s="144">
        <f t="shared" si="3"/>
        <v>0</v>
      </c>
      <c r="S24" s="158"/>
    </row>
    <row r="25" spans="1:19" x14ac:dyDescent="0.3">
      <c r="A25" s="77">
        <v>24003</v>
      </c>
      <c r="B25" s="77" t="s">
        <v>207</v>
      </c>
      <c r="C25" s="77" t="s">
        <v>70</v>
      </c>
      <c r="D25" s="77">
        <v>1</v>
      </c>
      <c r="E25" s="77">
        <v>204</v>
      </c>
      <c r="F25" s="77">
        <f t="shared" si="0"/>
        <v>0</v>
      </c>
      <c r="G25" s="90"/>
      <c r="H25" s="90"/>
      <c r="I25" s="90"/>
      <c r="J25" s="90"/>
      <c r="K25" s="90"/>
      <c r="L25" s="90"/>
      <c r="M25" s="90"/>
      <c r="N25" s="90"/>
      <c r="O25" s="82">
        <v>2.1</v>
      </c>
      <c r="P25" s="43">
        <f t="shared" si="1"/>
        <v>0</v>
      </c>
      <c r="Q25" s="157">
        <f t="shared" si="2"/>
        <v>0</v>
      </c>
      <c r="R25" s="144">
        <f t="shared" si="3"/>
        <v>0</v>
      </c>
      <c r="S25" s="158"/>
    </row>
    <row r="26" spans="1:19" x14ac:dyDescent="0.3">
      <c r="A26" s="77">
        <v>24004</v>
      </c>
      <c r="B26" s="77" t="s">
        <v>208</v>
      </c>
      <c r="C26" s="77" t="s">
        <v>70</v>
      </c>
      <c r="D26" s="77">
        <v>1</v>
      </c>
      <c r="E26" s="77">
        <v>204</v>
      </c>
      <c r="F26" s="77">
        <f t="shared" si="0"/>
        <v>0</v>
      </c>
      <c r="G26" s="90"/>
      <c r="H26" s="90"/>
      <c r="I26" s="90"/>
      <c r="J26" s="90"/>
      <c r="K26" s="90"/>
      <c r="L26" s="90"/>
      <c r="M26" s="90"/>
      <c r="N26" s="90"/>
      <c r="O26" s="82">
        <v>2.2000000000000002</v>
      </c>
      <c r="P26" s="43">
        <f t="shared" si="1"/>
        <v>0</v>
      </c>
      <c r="Q26" s="157">
        <f t="shared" si="2"/>
        <v>0</v>
      </c>
      <c r="R26" s="144">
        <f t="shared" si="3"/>
        <v>0</v>
      </c>
      <c r="S26" s="158"/>
    </row>
    <row r="27" spans="1:19" x14ac:dyDescent="0.3">
      <c r="A27" s="77">
        <v>24005</v>
      </c>
      <c r="B27" s="77" t="s">
        <v>209</v>
      </c>
      <c r="C27" s="77" t="s">
        <v>70</v>
      </c>
      <c r="D27" s="77">
        <v>1</v>
      </c>
      <c r="E27" s="77">
        <v>228</v>
      </c>
      <c r="F27" s="77">
        <f t="shared" si="0"/>
        <v>0</v>
      </c>
      <c r="G27" s="90"/>
      <c r="H27" s="90"/>
      <c r="I27" s="90"/>
      <c r="J27" s="90"/>
      <c r="K27" s="90"/>
      <c r="L27" s="90"/>
      <c r="M27" s="90"/>
      <c r="N27" s="90"/>
      <c r="O27" s="82">
        <v>2.2000000000000002</v>
      </c>
      <c r="P27" s="43">
        <f t="shared" si="1"/>
        <v>0</v>
      </c>
      <c r="Q27" s="157">
        <f t="shared" si="2"/>
        <v>0</v>
      </c>
      <c r="R27" s="144">
        <f t="shared" si="3"/>
        <v>0</v>
      </c>
      <c r="S27" s="158"/>
    </row>
    <row r="28" spans="1:19" x14ac:dyDescent="0.3">
      <c r="A28" s="77">
        <v>24006</v>
      </c>
      <c r="B28" s="77" t="s">
        <v>210</v>
      </c>
      <c r="C28" s="77" t="s">
        <v>70</v>
      </c>
      <c r="D28" s="77">
        <v>1</v>
      </c>
      <c r="E28" s="77">
        <v>204</v>
      </c>
      <c r="F28" s="77">
        <f t="shared" si="0"/>
        <v>0</v>
      </c>
      <c r="G28" s="90"/>
      <c r="H28" s="90"/>
      <c r="I28" s="90"/>
      <c r="J28" s="90"/>
      <c r="K28" s="90"/>
      <c r="L28" s="90"/>
      <c r="M28" s="90"/>
      <c r="N28" s="90"/>
      <c r="O28" s="82">
        <v>2.2999999999999998</v>
      </c>
      <c r="P28" s="43">
        <f t="shared" si="1"/>
        <v>0</v>
      </c>
      <c r="Q28" s="157">
        <f t="shared" si="2"/>
        <v>0</v>
      </c>
      <c r="R28" s="144">
        <f t="shared" si="3"/>
        <v>0</v>
      </c>
      <c r="S28" s="158"/>
    </row>
    <row r="29" spans="1:19" x14ac:dyDescent="0.3">
      <c r="A29" s="77">
        <v>24007</v>
      </c>
      <c r="B29" s="77" t="s">
        <v>211</v>
      </c>
      <c r="C29" s="77" t="s">
        <v>70</v>
      </c>
      <c r="D29" s="77">
        <v>1</v>
      </c>
      <c r="E29" s="77">
        <v>252</v>
      </c>
      <c r="F29" s="77">
        <f t="shared" si="0"/>
        <v>0</v>
      </c>
      <c r="G29" s="90"/>
      <c r="H29" s="90"/>
      <c r="I29" s="90"/>
      <c r="J29" s="90"/>
      <c r="K29" s="90"/>
      <c r="L29" s="90"/>
      <c r="M29" s="90"/>
      <c r="N29" s="90"/>
      <c r="O29" s="82">
        <v>2.9</v>
      </c>
      <c r="P29" s="43">
        <f t="shared" si="1"/>
        <v>0</v>
      </c>
      <c r="Q29" s="157">
        <f t="shared" si="2"/>
        <v>0</v>
      </c>
      <c r="R29" s="144">
        <f t="shared" si="3"/>
        <v>0</v>
      </c>
      <c r="S29" s="158"/>
    </row>
    <row r="30" spans="1:19" x14ac:dyDescent="0.3">
      <c r="A30" s="77">
        <v>24008</v>
      </c>
      <c r="B30" s="77" t="s">
        <v>212</v>
      </c>
      <c r="C30" s="77" t="s">
        <v>70</v>
      </c>
      <c r="D30" s="77">
        <v>1</v>
      </c>
      <c r="E30" s="77">
        <v>294</v>
      </c>
      <c r="F30" s="77">
        <f t="shared" si="0"/>
        <v>0</v>
      </c>
      <c r="G30" s="90"/>
      <c r="H30" s="90"/>
      <c r="I30" s="90"/>
      <c r="J30" s="90"/>
      <c r="K30" s="90"/>
      <c r="L30" s="90"/>
      <c r="M30" s="90"/>
      <c r="N30" s="90"/>
      <c r="O30" s="82">
        <v>3.1</v>
      </c>
      <c r="P30" s="43">
        <f t="shared" si="1"/>
        <v>0</v>
      </c>
      <c r="Q30" s="157">
        <f t="shared" si="2"/>
        <v>0</v>
      </c>
      <c r="R30" s="144">
        <f t="shared" si="3"/>
        <v>0</v>
      </c>
      <c r="S30" s="158"/>
    </row>
    <row r="31" spans="1:19" x14ac:dyDescent="0.3">
      <c r="A31" s="77">
        <v>24009</v>
      </c>
      <c r="B31" s="77" t="s">
        <v>213</v>
      </c>
      <c r="C31" s="77" t="s">
        <v>70</v>
      </c>
      <c r="D31" s="77">
        <v>1</v>
      </c>
      <c r="E31" s="77">
        <v>340</v>
      </c>
      <c r="F31" s="77">
        <f t="shared" si="0"/>
        <v>0</v>
      </c>
      <c r="G31" s="90"/>
      <c r="H31" s="90"/>
      <c r="I31" s="90"/>
      <c r="J31" s="90"/>
      <c r="K31" s="90"/>
      <c r="L31" s="90"/>
      <c r="M31" s="90"/>
      <c r="N31" s="90"/>
      <c r="O31" s="82">
        <v>4</v>
      </c>
      <c r="P31" s="43">
        <f t="shared" si="1"/>
        <v>0</v>
      </c>
      <c r="Q31" s="157">
        <f t="shared" si="2"/>
        <v>0</v>
      </c>
      <c r="R31" s="144">
        <f t="shared" si="3"/>
        <v>0</v>
      </c>
      <c r="S31" s="158"/>
    </row>
    <row r="32" spans="1:19" x14ac:dyDescent="0.3">
      <c r="A32" s="77">
        <v>24010</v>
      </c>
      <c r="B32" s="77" t="s">
        <v>214</v>
      </c>
      <c r="C32" s="77" t="s">
        <v>70</v>
      </c>
      <c r="D32" s="77">
        <v>1</v>
      </c>
      <c r="E32" s="77">
        <v>365</v>
      </c>
      <c r="F32" s="77">
        <f t="shared" si="0"/>
        <v>0</v>
      </c>
      <c r="G32" s="90"/>
      <c r="H32" s="90"/>
      <c r="I32" s="90"/>
      <c r="J32" s="90"/>
      <c r="K32" s="90"/>
      <c r="L32" s="90"/>
      <c r="M32" s="90"/>
      <c r="N32" s="90"/>
      <c r="O32" s="82">
        <v>4.9000000000000004</v>
      </c>
      <c r="P32" s="43">
        <f t="shared" si="1"/>
        <v>0</v>
      </c>
      <c r="Q32" s="157">
        <f t="shared" si="2"/>
        <v>0</v>
      </c>
      <c r="R32" s="144">
        <f t="shared" si="3"/>
        <v>0</v>
      </c>
      <c r="S32" s="158"/>
    </row>
    <row r="33" spans="1:19" x14ac:dyDescent="0.3">
      <c r="A33" s="77"/>
      <c r="B33" s="160" t="s">
        <v>215</v>
      </c>
      <c r="C33" s="161" t="s">
        <v>70</v>
      </c>
      <c r="D33" s="77">
        <f>SUM(D23:D32)</f>
        <v>10</v>
      </c>
      <c r="E33" s="77">
        <f>SUM(E23:E32)</f>
        <v>2457</v>
      </c>
      <c r="F33" s="77">
        <f t="shared" si="0"/>
        <v>0</v>
      </c>
      <c r="G33" s="90"/>
      <c r="H33" s="90"/>
      <c r="I33" s="90"/>
      <c r="J33" s="90"/>
      <c r="K33" s="90"/>
      <c r="L33" s="90"/>
      <c r="M33" s="90"/>
      <c r="N33" s="90"/>
      <c r="O33" s="82">
        <f>SUM(O23:O32)</f>
        <v>26.700000000000003</v>
      </c>
      <c r="P33" s="43">
        <f t="shared" si="1"/>
        <v>0</v>
      </c>
      <c r="Q33" s="157">
        <f t="shared" si="2"/>
        <v>0</v>
      </c>
      <c r="R33" s="144">
        <f t="shared" si="3"/>
        <v>0</v>
      </c>
      <c r="S33" s="158"/>
    </row>
    <row r="34" spans="1:19" x14ac:dyDescent="0.3">
      <c r="A34" s="77">
        <v>25001</v>
      </c>
      <c r="B34" s="77" t="s">
        <v>216</v>
      </c>
      <c r="C34" s="77" t="s">
        <v>70</v>
      </c>
      <c r="D34" s="77">
        <v>1</v>
      </c>
      <c r="E34" s="77">
        <v>195</v>
      </c>
      <c r="F34" s="77">
        <f t="shared" si="0"/>
        <v>0</v>
      </c>
      <c r="G34" s="90"/>
      <c r="H34" s="90"/>
      <c r="I34" s="90"/>
      <c r="J34" s="90"/>
      <c r="K34" s="90"/>
      <c r="L34" s="90"/>
      <c r="M34" s="90"/>
      <c r="N34" s="90"/>
      <c r="O34" s="120">
        <v>1.9</v>
      </c>
      <c r="P34" s="43">
        <f t="shared" si="1"/>
        <v>0</v>
      </c>
      <c r="Q34" s="157">
        <f t="shared" si="2"/>
        <v>0</v>
      </c>
      <c r="R34" s="144">
        <f t="shared" si="3"/>
        <v>0</v>
      </c>
    </row>
    <row r="35" spans="1:19" x14ac:dyDescent="0.3">
      <c r="A35" s="77">
        <v>25002</v>
      </c>
      <c r="B35" s="77" t="s">
        <v>217</v>
      </c>
      <c r="C35" s="77" t="s">
        <v>70</v>
      </c>
      <c r="D35" s="77">
        <v>1</v>
      </c>
      <c r="E35" s="77">
        <v>195</v>
      </c>
      <c r="F35" s="77">
        <f t="shared" si="0"/>
        <v>0</v>
      </c>
      <c r="G35" s="90"/>
      <c r="H35" s="90"/>
      <c r="I35" s="90"/>
      <c r="J35" s="90"/>
      <c r="K35" s="90"/>
      <c r="L35" s="90"/>
      <c r="M35" s="90"/>
      <c r="N35" s="90"/>
      <c r="O35" s="120">
        <v>1.9</v>
      </c>
      <c r="P35" s="43">
        <f t="shared" si="1"/>
        <v>0</v>
      </c>
      <c r="Q35" s="157">
        <f t="shared" si="2"/>
        <v>0</v>
      </c>
      <c r="R35" s="144">
        <f t="shared" si="3"/>
        <v>0</v>
      </c>
    </row>
    <row r="36" spans="1:19" x14ac:dyDescent="0.3">
      <c r="A36" s="77">
        <v>25003</v>
      </c>
      <c r="B36" s="77" t="s">
        <v>218</v>
      </c>
      <c r="C36" s="77" t="s">
        <v>70</v>
      </c>
      <c r="D36" s="77">
        <v>1</v>
      </c>
      <c r="E36" s="77">
        <v>195</v>
      </c>
      <c r="F36" s="77">
        <f t="shared" si="0"/>
        <v>0</v>
      </c>
      <c r="G36" s="90"/>
      <c r="H36" s="90"/>
      <c r="I36" s="90"/>
      <c r="J36" s="90"/>
      <c r="K36" s="90"/>
      <c r="L36" s="90"/>
      <c r="M36" s="90"/>
      <c r="N36" s="90"/>
      <c r="O36" s="120">
        <v>2.1</v>
      </c>
      <c r="P36" s="43">
        <f t="shared" si="1"/>
        <v>0</v>
      </c>
      <c r="Q36" s="157">
        <f t="shared" si="2"/>
        <v>0</v>
      </c>
      <c r="R36" s="144">
        <f t="shared" si="3"/>
        <v>0</v>
      </c>
    </row>
    <row r="37" spans="1:19" x14ac:dyDescent="0.3">
      <c r="A37" s="77">
        <v>25004</v>
      </c>
      <c r="B37" s="77" t="s">
        <v>219</v>
      </c>
      <c r="C37" s="77" t="s">
        <v>70</v>
      </c>
      <c r="D37" s="77">
        <v>1</v>
      </c>
      <c r="E37" s="77">
        <v>208</v>
      </c>
      <c r="F37" s="77">
        <f t="shared" si="0"/>
        <v>0</v>
      </c>
      <c r="G37" s="90"/>
      <c r="H37" s="90"/>
      <c r="I37" s="90"/>
      <c r="J37" s="90"/>
      <c r="K37" s="90"/>
      <c r="L37" s="90"/>
      <c r="M37" s="90"/>
      <c r="N37" s="90"/>
      <c r="O37" s="120">
        <v>2.4</v>
      </c>
      <c r="P37" s="43">
        <f t="shared" si="1"/>
        <v>0</v>
      </c>
      <c r="Q37" s="157">
        <f t="shared" si="2"/>
        <v>0</v>
      </c>
      <c r="R37" s="144">
        <f t="shared" si="3"/>
        <v>0</v>
      </c>
    </row>
    <row r="38" spans="1:19" x14ac:dyDescent="0.3">
      <c r="A38" s="77">
        <v>25005</v>
      </c>
      <c r="B38" s="77" t="s">
        <v>220</v>
      </c>
      <c r="C38" s="77" t="s">
        <v>70</v>
      </c>
      <c r="D38" s="77">
        <v>1</v>
      </c>
      <c r="E38" s="77">
        <v>208</v>
      </c>
      <c r="F38" s="77">
        <f t="shared" si="0"/>
        <v>0</v>
      </c>
      <c r="G38" s="90"/>
      <c r="H38" s="90"/>
      <c r="I38" s="90"/>
      <c r="J38" s="90"/>
      <c r="K38" s="90"/>
      <c r="L38" s="90"/>
      <c r="M38" s="90"/>
      <c r="N38" s="90"/>
      <c r="O38" s="120">
        <v>2.4</v>
      </c>
      <c r="P38" s="43">
        <f t="shared" si="1"/>
        <v>0</v>
      </c>
      <c r="Q38" s="157">
        <f t="shared" si="2"/>
        <v>0</v>
      </c>
      <c r="R38" s="144">
        <f t="shared" si="3"/>
        <v>0</v>
      </c>
    </row>
    <row r="39" spans="1:19" x14ac:dyDescent="0.3">
      <c r="A39" s="77">
        <v>25006</v>
      </c>
      <c r="B39" s="77" t="s">
        <v>221</v>
      </c>
      <c r="C39" s="77" t="s">
        <v>70</v>
      </c>
      <c r="D39" s="77">
        <v>1</v>
      </c>
      <c r="E39" s="77">
        <v>221</v>
      </c>
      <c r="F39" s="77">
        <f t="shared" si="0"/>
        <v>0</v>
      </c>
      <c r="G39" s="90"/>
      <c r="H39" s="90"/>
      <c r="I39" s="90"/>
      <c r="J39" s="90"/>
      <c r="K39" s="90"/>
      <c r="L39" s="90"/>
      <c r="M39" s="90"/>
      <c r="N39" s="90"/>
      <c r="O39" s="120">
        <v>3</v>
      </c>
      <c r="P39" s="43">
        <f t="shared" si="1"/>
        <v>0</v>
      </c>
      <c r="Q39" s="157">
        <f t="shared" si="2"/>
        <v>0</v>
      </c>
      <c r="R39" s="144">
        <f t="shared" si="3"/>
        <v>0</v>
      </c>
    </row>
    <row r="40" spans="1:19" x14ac:dyDescent="0.3">
      <c r="A40" s="77">
        <v>25007</v>
      </c>
      <c r="B40" s="77" t="s">
        <v>222</v>
      </c>
      <c r="C40" s="77" t="s">
        <v>70</v>
      </c>
      <c r="D40" s="77">
        <v>1</v>
      </c>
      <c r="E40" s="77">
        <v>221</v>
      </c>
      <c r="F40" s="77">
        <f t="shared" si="0"/>
        <v>0</v>
      </c>
      <c r="G40" s="90"/>
      <c r="H40" s="90"/>
      <c r="I40" s="90"/>
      <c r="J40" s="90"/>
      <c r="K40" s="90"/>
      <c r="L40" s="90"/>
      <c r="M40" s="90"/>
      <c r="N40" s="90"/>
      <c r="O40" s="120">
        <v>3.1</v>
      </c>
      <c r="P40" s="43">
        <f t="shared" si="1"/>
        <v>0</v>
      </c>
      <c r="Q40" s="157">
        <f t="shared" si="2"/>
        <v>0</v>
      </c>
      <c r="R40" s="144">
        <f t="shared" si="3"/>
        <v>0</v>
      </c>
    </row>
    <row r="41" spans="1:19" x14ac:dyDescent="0.3">
      <c r="A41" s="77">
        <v>25008</v>
      </c>
      <c r="B41" s="77" t="s">
        <v>223</v>
      </c>
      <c r="C41" s="77" t="s">
        <v>70</v>
      </c>
      <c r="D41" s="77">
        <v>1</v>
      </c>
      <c r="E41" s="77">
        <v>234</v>
      </c>
      <c r="F41" s="77">
        <f t="shared" si="0"/>
        <v>0</v>
      </c>
      <c r="G41" s="90"/>
      <c r="H41" s="90"/>
      <c r="I41" s="90"/>
      <c r="J41" s="90"/>
      <c r="K41" s="90"/>
      <c r="L41" s="90"/>
      <c r="M41" s="90"/>
      <c r="N41" s="90"/>
      <c r="O41" s="120">
        <v>3.6</v>
      </c>
      <c r="P41" s="43">
        <f t="shared" si="1"/>
        <v>0</v>
      </c>
      <c r="Q41" s="157">
        <f t="shared" si="2"/>
        <v>0</v>
      </c>
      <c r="R41" s="144">
        <f t="shared" si="3"/>
        <v>0</v>
      </c>
    </row>
    <row r="42" spans="1:19" x14ac:dyDescent="0.3">
      <c r="A42" s="77">
        <v>25009</v>
      </c>
      <c r="B42" s="77" t="s">
        <v>224</v>
      </c>
      <c r="C42" s="77" t="s">
        <v>70</v>
      </c>
      <c r="D42" s="77">
        <v>2</v>
      </c>
      <c r="E42" s="77">
        <v>338</v>
      </c>
      <c r="F42" s="77">
        <f t="shared" si="0"/>
        <v>0</v>
      </c>
      <c r="G42" s="90"/>
      <c r="H42" s="90"/>
      <c r="I42" s="90"/>
      <c r="J42" s="90"/>
      <c r="K42" s="90"/>
      <c r="L42" s="90"/>
      <c r="M42" s="90"/>
      <c r="N42" s="90"/>
      <c r="O42" s="120">
        <v>3</v>
      </c>
      <c r="P42" s="43">
        <f t="shared" si="1"/>
        <v>0</v>
      </c>
      <c r="Q42" s="157">
        <f t="shared" si="2"/>
        <v>0</v>
      </c>
      <c r="R42" s="144">
        <f t="shared" si="3"/>
        <v>0</v>
      </c>
    </row>
    <row r="43" spans="1:19" x14ac:dyDescent="0.3">
      <c r="A43" s="148"/>
      <c r="B43" s="160" t="s">
        <v>225</v>
      </c>
      <c r="C43" s="161" t="s">
        <v>70</v>
      </c>
      <c r="D43" s="77">
        <f>SUM(D34:D42)</f>
        <v>10</v>
      </c>
      <c r="E43" s="77">
        <f>SUM(E34:E42)</f>
        <v>2015</v>
      </c>
      <c r="F43" s="77">
        <f t="shared" si="0"/>
        <v>0</v>
      </c>
      <c r="G43" s="90"/>
      <c r="H43" s="90"/>
      <c r="I43" s="90"/>
      <c r="J43" s="90"/>
      <c r="K43" s="90"/>
      <c r="L43" s="90"/>
      <c r="M43" s="90"/>
      <c r="N43" s="90"/>
      <c r="O43" s="120">
        <f>SUM(O34:O42)</f>
        <v>23.400000000000002</v>
      </c>
      <c r="P43" s="43">
        <f t="shared" si="1"/>
        <v>0</v>
      </c>
      <c r="Q43" s="157">
        <f t="shared" si="2"/>
        <v>0</v>
      </c>
      <c r="R43" s="144">
        <f t="shared" si="3"/>
        <v>0</v>
      </c>
    </row>
    <row r="44" spans="1:19" x14ac:dyDescent="0.3">
      <c r="B44" s="96"/>
      <c r="C44" s="96"/>
      <c r="D44" s="162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>
        <f>SUM(P2:P43)</f>
        <v>0</v>
      </c>
      <c r="Q44" s="162">
        <f>SUM(Q2:Q43)</f>
        <v>0</v>
      </c>
      <c r="R44" s="46">
        <f>SUM(R2:R43)</f>
        <v>0</v>
      </c>
    </row>
  </sheetData>
  <dataValidations count="1">
    <dataValidation type="whole" allowBlank="1" showInputMessage="1" showErrorMessage="1" sqref="G2:N2 L3:N10" xr:uid="{00000000-0002-0000-0300-000000000000}">
      <formula1>0</formula1>
      <formula2>100</formula2>
    </dataValidation>
  </dataValidations>
  <hyperlinks>
    <hyperlink ref="C2" r:id="rId1" xr:uid="{00000000-0004-0000-0300-000000000000}"/>
    <hyperlink ref="C3" r:id="rId2" xr:uid="{00000000-0004-0000-0300-000001000000}"/>
    <hyperlink ref="C4" r:id="rId3" xr:uid="{00000000-0004-0000-0300-000002000000}"/>
    <hyperlink ref="C5" r:id="rId4" xr:uid="{00000000-0004-0000-0300-000003000000}"/>
    <hyperlink ref="C6" r:id="rId5" xr:uid="{00000000-0004-0000-0300-000004000000}"/>
    <hyperlink ref="C7" r:id="rId6" xr:uid="{00000000-0004-0000-0300-000005000000}"/>
    <hyperlink ref="C8" r:id="rId7" xr:uid="{00000000-0004-0000-0300-000006000000}"/>
    <hyperlink ref="C9" r:id="rId8" xr:uid="{00000000-0004-0000-0300-000007000000}"/>
    <hyperlink ref="C10" r:id="rId9" xr:uid="{00000000-0004-0000-0300-000008000000}"/>
    <hyperlink ref="C12" r:id="rId10" xr:uid="{00000000-0004-0000-0300-000009000000}"/>
    <hyperlink ref="C13" r:id="rId11" xr:uid="{00000000-0004-0000-0300-00000A000000}"/>
    <hyperlink ref="C14" r:id="rId12" xr:uid="{00000000-0004-0000-0300-00000B000000}"/>
    <hyperlink ref="C15" r:id="rId13" xr:uid="{00000000-0004-0000-0300-00000C000000}"/>
    <hyperlink ref="C16" r:id="rId14" xr:uid="{00000000-0004-0000-0300-00000D000000}"/>
    <hyperlink ref="C17" r:id="rId15" xr:uid="{00000000-0004-0000-0300-00000E000000}"/>
    <hyperlink ref="C18" r:id="rId16" xr:uid="{00000000-0004-0000-0300-00000F000000}"/>
    <hyperlink ref="C19" r:id="rId17" xr:uid="{00000000-0004-0000-0300-000010000000}"/>
    <hyperlink ref="C20" r:id="rId18" xr:uid="{00000000-0004-0000-0300-000011000000}"/>
    <hyperlink ref="C21" r:id="rId19" xr:uid="{00000000-0004-0000-0300-000012000000}"/>
    <hyperlink ref="C22" r:id="rId20" xr:uid="{00000000-0004-0000-0300-000013000000}"/>
    <hyperlink ref="C23" r:id="rId21" xr:uid="{00000000-0004-0000-0300-000014000000}"/>
    <hyperlink ref="C24" r:id="rId22" xr:uid="{00000000-0004-0000-0300-000015000000}"/>
    <hyperlink ref="C25" r:id="rId23" xr:uid="{00000000-0004-0000-0300-000016000000}"/>
    <hyperlink ref="C26" r:id="rId24" xr:uid="{00000000-0004-0000-0300-000017000000}"/>
    <hyperlink ref="C27" r:id="rId25" xr:uid="{00000000-0004-0000-0300-000018000000}"/>
    <hyperlink ref="C28" r:id="rId26" xr:uid="{00000000-0004-0000-0300-000019000000}"/>
    <hyperlink ref="C29" r:id="rId27" xr:uid="{00000000-0004-0000-0300-00001A000000}"/>
    <hyperlink ref="C30" r:id="rId28" xr:uid="{00000000-0004-0000-0300-00001B000000}"/>
    <hyperlink ref="C31" r:id="rId29" xr:uid="{00000000-0004-0000-0300-00001C000000}"/>
    <hyperlink ref="C32" r:id="rId30" xr:uid="{00000000-0004-0000-0300-00001D000000}"/>
    <hyperlink ref="C33" r:id="rId31" xr:uid="{00000000-0004-0000-0300-00001E000000}"/>
    <hyperlink ref="C34" r:id="rId32" xr:uid="{00000000-0004-0000-0300-00001F000000}"/>
    <hyperlink ref="C35" r:id="rId33" xr:uid="{00000000-0004-0000-0300-000020000000}"/>
    <hyperlink ref="C36" r:id="rId34" xr:uid="{00000000-0004-0000-0300-000021000000}"/>
    <hyperlink ref="C37" r:id="rId35" xr:uid="{00000000-0004-0000-0300-000022000000}"/>
    <hyperlink ref="C38" r:id="rId36" xr:uid="{00000000-0004-0000-0300-000023000000}"/>
    <hyperlink ref="C39" r:id="rId37" xr:uid="{00000000-0004-0000-0300-000024000000}"/>
    <hyperlink ref="C40" r:id="rId38" xr:uid="{00000000-0004-0000-0300-000025000000}"/>
    <hyperlink ref="C41" r:id="rId39" xr:uid="{00000000-0004-0000-0300-000026000000}"/>
    <hyperlink ref="C42" r:id="rId40" xr:uid="{00000000-0004-0000-0300-000027000000}"/>
    <hyperlink ref="C43" r:id="rId41" xr:uid="{00000000-0004-0000-0300-000028000000}"/>
  </hyperlink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Order summary</vt:lpstr>
      <vt:lpstr>PU holds</vt:lpstr>
      <vt:lpstr>PE holds</vt:lpstr>
      <vt:lpstr>Macros Fiberglass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Toni</dc:creator>
  <dc:description/>
  <cp:lastModifiedBy>Bonev</cp:lastModifiedBy>
  <cp:revision>414</cp:revision>
  <dcterms:created xsi:type="dcterms:W3CDTF">2016-02-04T15:25:04Z</dcterms:created>
  <dcterms:modified xsi:type="dcterms:W3CDTF">2026-06-11T08:13:28Z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